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4\szeptember 26\"/>
    </mc:Choice>
  </mc:AlternateContent>
  <xr:revisionPtr revIDLastSave="0" documentId="13_ncr:1_{F729C078-0A90-4764-9313-284E594C5210}" xr6:coauthVersionLast="36" xr6:coauthVersionMax="36" xr10:uidLastSave="{00000000-0000-0000-0000-000000000000}"/>
  <bookViews>
    <workbookView xWindow="0" yWindow="0" windowWidth="18870" windowHeight="7350" firstSheet="1" activeTab="1" xr2:uid="{80A069C7-C398-4EB3-A0D5-C8C10558447B}"/>
  </bookViews>
  <sheets>
    <sheet name="éven túli kötelezettségek" sheetId="1" r:id="rId1"/>
    <sheet name="Önk előirányzat teljesítése" sheetId="2" r:id="rId2"/>
    <sheet name="P.Hivatal előir.telj." sheetId="3" r:id="rId3"/>
    <sheet name="GAMESZ előir.telj." sheetId="4" r:id="rId4"/>
    <sheet name="Művelődés előir.telj." sheetId="5" r:id="rId5"/>
    <sheet name="Teréz Anya előir.telj." sheetId="6" r:id="rId6"/>
    <sheet name="Vagyonkimutatás" sheetId="7" r:id="rId7"/>
    <sheet name="2024 évi állami tám" sheetId="8" r:id="rId8"/>
    <sheet name="közhatalmi bevételek" sheetId="9" r:id="rId9"/>
  </sheets>
  <externalReferences>
    <externalReference r:id="rId10"/>
  </externalReferences>
  <definedNames>
    <definedName name="adat">Vagyonkimutatás!$A$9:$AR$34</definedName>
    <definedName name="Excel_BuiltIn_Print_Titles">#REF!</definedName>
    <definedName name="_xlnm.Print_Titles" localSheetId="3">'GAMESZ előir.telj.'!$2:$2</definedName>
    <definedName name="_xlnm.Print_Titles" localSheetId="4">'Művelődés előir.telj.'!$2:$2</definedName>
    <definedName name="_xlnm.Print_Titles" localSheetId="1">'Önk előirányzat teljesítése'!$2:$2</definedName>
    <definedName name="_xlnm.Print_Titles" localSheetId="2">'P.Hivatal előir.telj.'!$2:$2</definedName>
    <definedName name="_xlnm.Print_Titles" localSheetId="5">'Teréz Anya előir.telj.'!$2:$2</definedName>
    <definedName name="_xlnm.Print_Titles" localSheetId="6">Vagyonkimutatás!$2:$8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9" l="1"/>
  <c r="D29" i="9"/>
  <c r="D13" i="9"/>
  <c r="D31" i="9" s="1"/>
  <c r="H66" i="8"/>
  <c r="I64" i="8"/>
  <c r="G61" i="8"/>
  <c r="I62" i="8" s="1"/>
  <c r="G58" i="8"/>
  <c r="G56" i="8"/>
  <c r="I57" i="8" s="1"/>
  <c r="G53" i="8"/>
  <c r="G50" i="8"/>
  <c r="G49" i="8"/>
  <c r="G46" i="8"/>
  <c r="G45" i="8"/>
  <c r="G44" i="8"/>
  <c r="G42" i="8"/>
  <c r="G41" i="8"/>
  <c r="I59" i="8" s="1"/>
  <c r="G27" i="8"/>
  <c r="G13" i="8"/>
  <c r="I33" i="8" s="1"/>
  <c r="I66" i="8" s="1"/>
  <c r="I54" i="8" l="1"/>
  <c r="D66" i="8"/>
  <c r="J389" i="2" l="1"/>
  <c r="J388" i="2"/>
  <c r="J387" i="2"/>
  <c r="J386" i="2"/>
  <c r="J385" i="2"/>
  <c r="J384" i="2"/>
  <c r="J383" i="2"/>
  <c r="J382" i="2"/>
  <c r="J381" i="2"/>
  <c r="J379" i="2"/>
  <c r="J365" i="2"/>
  <c r="J364" i="2"/>
  <c r="J363" i="2"/>
  <c r="J362" i="2"/>
  <c r="J361" i="2"/>
  <c r="J360" i="2"/>
  <c r="J359" i="2"/>
  <c r="J358" i="2"/>
  <c r="J357" i="2"/>
  <c r="J355" i="2"/>
  <c r="J354" i="2"/>
  <c r="J353" i="2"/>
  <c r="J352" i="2"/>
  <c r="J351" i="2"/>
  <c r="J348" i="2"/>
  <c r="J347" i="2"/>
  <c r="J345" i="2"/>
  <c r="J342" i="2"/>
  <c r="J341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4" i="2"/>
  <c r="J313" i="2"/>
  <c r="J312" i="2"/>
  <c r="J310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86" i="2"/>
  <c r="J285" i="2"/>
  <c r="J284" i="2"/>
  <c r="J281" i="2"/>
  <c r="J279" i="2"/>
  <c r="J278" i="2"/>
  <c r="J277" i="2"/>
  <c r="J276" i="2"/>
  <c r="J275" i="2"/>
  <c r="J272" i="2"/>
  <c r="J271" i="2"/>
  <c r="J270" i="2"/>
  <c r="J269" i="2"/>
  <c r="J268" i="2"/>
  <c r="J263" i="2"/>
  <c r="J262" i="2"/>
  <c r="J258" i="2"/>
  <c r="J252" i="2"/>
  <c r="J251" i="2"/>
  <c r="J250" i="2"/>
  <c r="J249" i="2"/>
  <c r="J248" i="2"/>
  <c r="J247" i="2"/>
  <c r="J246" i="2"/>
  <c r="J239" i="2"/>
  <c r="J238" i="2"/>
  <c r="J237" i="2"/>
  <c r="J236" i="2"/>
  <c r="J235" i="2"/>
  <c r="J234" i="2"/>
  <c r="J233" i="2"/>
  <c r="J231" i="2"/>
  <c r="J230" i="2"/>
  <c r="J229" i="2"/>
  <c r="J228" i="2"/>
  <c r="J227" i="2"/>
  <c r="J226" i="2"/>
  <c r="J225" i="2"/>
  <c r="J221" i="2"/>
  <c r="J220" i="2"/>
  <c r="J218" i="2"/>
  <c r="J216" i="2"/>
  <c r="J215" i="2"/>
  <c r="J214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3" i="2"/>
  <c r="J192" i="2"/>
  <c r="J191" i="2"/>
  <c r="J189" i="2"/>
  <c r="J188" i="2"/>
  <c r="J187" i="2"/>
  <c r="J184" i="2"/>
  <c r="J181" i="2"/>
  <c r="J180" i="2"/>
  <c r="J179" i="2"/>
  <c r="J176" i="2"/>
  <c r="J175" i="2"/>
  <c r="J171" i="2"/>
  <c r="J170" i="2"/>
  <c r="J169" i="2"/>
  <c r="J167" i="2"/>
  <c r="J166" i="2"/>
  <c r="J165" i="2"/>
  <c r="J164" i="2"/>
  <c r="J163" i="2"/>
  <c r="J162" i="2"/>
  <c r="J161" i="2"/>
  <c r="J160" i="2"/>
  <c r="J159" i="2"/>
  <c r="J158" i="2"/>
  <c r="J157" i="2"/>
  <c r="J155" i="2"/>
  <c r="J153" i="2"/>
  <c r="J152" i="2"/>
  <c r="J151" i="2"/>
  <c r="J149" i="2"/>
  <c r="J148" i="2"/>
  <c r="J146" i="2"/>
  <c r="J145" i="2"/>
  <c r="J144" i="2"/>
  <c r="J143" i="2"/>
  <c r="J142" i="2"/>
  <c r="J141" i="2"/>
  <c r="J140" i="2"/>
  <c r="J139" i="2"/>
  <c r="J138" i="2"/>
  <c r="J133" i="2"/>
  <c r="J132" i="2"/>
  <c r="J126" i="2"/>
  <c r="J125" i="2"/>
  <c r="J123" i="2"/>
  <c r="J122" i="2"/>
  <c r="J121" i="2"/>
  <c r="J120" i="2"/>
  <c r="J119" i="2"/>
  <c r="J113" i="2"/>
  <c r="J112" i="2"/>
  <c r="J111" i="2"/>
  <c r="J109" i="2"/>
  <c r="J108" i="2"/>
  <c r="J107" i="2"/>
  <c r="J105" i="2"/>
  <c r="J104" i="2"/>
  <c r="J103" i="2"/>
  <c r="J102" i="2"/>
  <c r="J99" i="2"/>
  <c r="J98" i="2"/>
  <c r="J97" i="2"/>
  <c r="J96" i="2"/>
  <c r="J89" i="2"/>
  <c r="J88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3" i="2"/>
  <c r="J62" i="2"/>
  <c r="J61" i="2"/>
  <c r="J60" i="2"/>
  <c r="J59" i="2"/>
  <c r="J58" i="2"/>
  <c r="J56" i="2"/>
  <c r="J55" i="2"/>
  <c r="J53" i="2"/>
  <c r="J52" i="2"/>
  <c r="J51" i="2"/>
  <c r="J50" i="2"/>
  <c r="J48" i="2"/>
  <c r="J46" i="2"/>
  <c r="J45" i="2"/>
  <c r="J44" i="2"/>
  <c r="J43" i="2"/>
  <c r="J42" i="2"/>
  <c r="J39" i="2"/>
  <c r="J38" i="2"/>
  <c r="J37" i="2"/>
  <c r="J34" i="2"/>
  <c r="J33" i="2"/>
  <c r="J32" i="2"/>
  <c r="J31" i="2"/>
  <c r="J30" i="2"/>
  <c r="J29" i="2"/>
  <c r="J28" i="2"/>
  <c r="J27" i="2"/>
  <c r="J26" i="2"/>
  <c r="J25" i="2"/>
  <c r="J24" i="2"/>
  <c r="J19" i="2"/>
  <c r="J18" i="2"/>
  <c r="J17" i="2"/>
  <c r="J14" i="2"/>
  <c r="J13" i="2"/>
  <c r="J12" i="2"/>
  <c r="J10" i="2"/>
  <c r="J9" i="2"/>
  <c r="J8" i="2"/>
  <c r="J7" i="2"/>
  <c r="J6" i="2"/>
  <c r="J5" i="2"/>
  <c r="J4" i="2"/>
  <c r="D103" i="1" l="1"/>
  <c r="E26" i="1"/>
  <c r="F26" i="1" s="1"/>
  <c r="E103" i="1" l="1"/>
  <c r="F103" i="1"/>
  <c r="G26" i="1"/>
  <c r="G10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0C9B3CBC-E2F9-43A9-9DEB-94C41146B37D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<sst xmlns="http://schemas.openxmlformats.org/spreadsheetml/2006/main" count="1867" uniqueCount="767">
  <si>
    <t>Hévíz Város Önkormányzat</t>
  </si>
  <si>
    <t>KIMUTATÁS</t>
  </si>
  <si>
    <t>a költségvetési évet követő három évre kihatással járó döntésekből származó kötelezettségek célok szerint, évenkénti bontásban</t>
  </si>
  <si>
    <t>e Ft</t>
  </si>
  <si>
    <t>A</t>
  </si>
  <si>
    <t>B</t>
  </si>
  <si>
    <t>C</t>
  </si>
  <si>
    <t>D</t>
  </si>
  <si>
    <t>E</t>
  </si>
  <si>
    <t>F</t>
  </si>
  <si>
    <t>G</t>
  </si>
  <si>
    <t>Kötelezettségvállalás módja</t>
  </si>
  <si>
    <t>Kötelezettségvállalás megnevezése</t>
  </si>
  <si>
    <t>Időtartam</t>
  </si>
  <si>
    <t>2024.</t>
  </si>
  <si>
    <t>2025.</t>
  </si>
  <si>
    <t>2026.</t>
  </si>
  <si>
    <t>2027.</t>
  </si>
  <si>
    <t>Működési kiadás</t>
  </si>
  <si>
    <t>505901 Egyéb ki nem emelt kiadások</t>
  </si>
  <si>
    <t xml:space="preserve">70/ikt. 1911. jk. 4. sz. </t>
  </si>
  <si>
    <t xml:space="preserve">Balatoni Szövetség tagdíj </t>
  </si>
  <si>
    <t>határozatlan</t>
  </si>
  <si>
    <t>20/1990. (XI. 06.) KT. hat.</t>
  </si>
  <si>
    <t>Települési Önkorm. Országos Szövetsége</t>
  </si>
  <si>
    <t>43/1993. (III. 04.) KT. hat.</t>
  </si>
  <si>
    <t xml:space="preserve">Magyar Urbanisztikai Társaság </t>
  </si>
  <si>
    <t>16/2012. (III.28.) önk.r.</t>
  </si>
  <si>
    <t>Helyi díjak és kitüntetések</t>
  </si>
  <si>
    <t>32/2014.(IX.25.) önk.r.</t>
  </si>
  <si>
    <t>Közoktatásért díjak, kitüntetések</t>
  </si>
  <si>
    <t>HIV/198/2020.</t>
  </si>
  <si>
    <t xml:space="preserve">Work Med 2000 Bt-Foglalkozás-egészségügyi szolgáltatás </t>
  </si>
  <si>
    <t>Generali Biztosító Zrt - Vagyonbiztosítás</t>
  </si>
  <si>
    <t>631-5/2007</t>
  </si>
  <si>
    <t>Kisvárosi Önkormányzatok Országos Szövetsége - tagdíj</t>
  </si>
  <si>
    <t>Kerékpárosbarát Települések Országos Szövetsége</t>
  </si>
  <si>
    <t>HIV/4442-13/2018</t>
  </si>
  <si>
    <t>Optiterm Kft. - hivatal épület hütő-fütő rendszer karbantartás</t>
  </si>
  <si>
    <t>K&amp;H Bizt.- Kötelező felelősségbiztosítás (NKD-199)</t>
  </si>
  <si>
    <t>Allianz Bizt. - Casco biztosítás (NKD-199)</t>
  </si>
  <si>
    <t>ZNET Telekom Zrt - internet szolg. (Rózsakert) Deák tér 1.</t>
  </si>
  <si>
    <t>HIV/415-14/2023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</si>
  <si>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</si>
  <si>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</si>
  <si>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</si>
  <si>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</si>
  <si>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</si>
  <si>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</si>
  <si>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</si>
  <si>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</si>
  <si>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</si>
  <si>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HIV/1288-111/2022</t>
  </si>
  <si>
    <t xml:space="preserve">Pintér Tamás EV - szerver üzemeltetés </t>
  </si>
  <si>
    <t>HIV/479-7/2019</t>
  </si>
  <si>
    <t>Allfordent Kft - fogászati ügyelet ellátás Keszthely</t>
  </si>
  <si>
    <t>HIV/157-116/2021</t>
  </si>
  <si>
    <t>TC Informatika Kft. - IT rendszergazdai szolg.</t>
  </si>
  <si>
    <t>HIV/1288-97/2022</t>
  </si>
  <si>
    <t>TC Informatika Kft. - elektronikus információbiztonság</t>
  </si>
  <si>
    <t>HIV/157-133/2021</t>
  </si>
  <si>
    <t>DnT Systems Kft- honlap</t>
  </si>
  <si>
    <t>HIV/321-52/2023</t>
  </si>
  <si>
    <t>NETLOCK Kft. - tanusitványszolgáltatás</t>
  </si>
  <si>
    <t xml:space="preserve">Magyar Telecom </t>
  </si>
  <si>
    <t>HIV/2227-4/2021</t>
  </si>
  <si>
    <t>Visi Géza - erdészeti szakirányitás</t>
  </si>
  <si>
    <t>HIV/1265-26/2023</t>
  </si>
  <si>
    <t>BVT Flottakezelő Kft. - bérleti szerződés (gépjármü) BIT-869</t>
  </si>
  <si>
    <t>HIV/1100-1/2023</t>
  </si>
  <si>
    <t>Moriarty Mérnöki Kft - 8331/2/2005 számú vízjogi eng. Felülvizsg.</t>
  </si>
  <si>
    <t>HIV/829-1/2023</t>
  </si>
  <si>
    <t>Csongrádiné Olasz Sára - szakértői közreműködés</t>
  </si>
  <si>
    <t>HIV/19945-1/2023</t>
  </si>
  <si>
    <t>Pálinkás Róbert - pályázati és projekt tanácsadás</t>
  </si>
  <si>
    <t>Szerződéses, cél nélküli kifizetés</t>
  </si>
  <si>
    <t>125/1991. (X.15.) KT. hat.</t>
  </si>
  <si>
    <t>Hévíz-Keszthely között helyi adóból  (15%)</t>
  </si>
  <si>
    <t>Hévíz-Alsópáhok között helyi adóból (20%)</t>
  </si>
  <si>
    <t>504101 Ingatlanhasznosítás</t>
  </si>
  <si>
    <t>HIV/1754-12/2021</t>
  </si>
  <si>
    <t xml:space="preserve">Társasház - Közös ktg, és biztosítási díj Kossuth u. 7.    </t>
  </si>
  <si>
    <t>SZO/200-2/2010</t>
  </si>
  <si>
    <t>Társasház - Közös ktg. Kossuth u. 5.</t>
  </si>
  <si>
    <t>KGO/190-3/2010</t>
  </si>
  <si>
    <t>Deák téri üzletház üzemeltetési ktg</t>
  </si>
  <si>
    <t>637-2/2009, HIV/724-2/2019, HIV/2699/2019.</t>
  </si>
  <si>
    <t>1621,1622,1623 Hrsz-ú ingatlanok bérlete             (DRV Zrt területe)</t>
  </si>
  <si>
    <t>HIV/10702-5/2000</t>
  </si>
  <si>
    <t>Publimont Hirdetésszervező Kft.</t>
  </si>
  <si>
    <t>505502 Város- és községgazdálkodás</t>
  </si>
  <si>
    <t>VFO/1002-5/2014</t>
  </si>
  <si>
    <t>Mobiltoalett Kft - bérleti szerződés</t>
  </si>
  <si>
    <t>VFO/208-10/14</t>
  </si>
  <si>
    <t>Zalaispa Zrt - Hulladék gyűjtés díja (lomtalanítás)</t>
  </si>
  <si>
    <t>HIV/178-140/2020</t>
  </si>
  <si>
    <t>Hunguest Hotels Zrt - antenna bérlet</t>
  </si>
  <si>
    <t>Magyar Telekom Nyrt. - internet szolgáltatás - Erzsébet királyné u. 5. (Rendőrség, térfigyelő kamera)</t>
  </si>
  <si>
    <t>HIV/178-19/2020</t>
  </si>
  <si>
    <t>TC Informatika Kft - térfigyelő rendszer üzemeltetése</t>
  </si>
  <si>
    <t>PMH/18-7/2017</t>
  </si>
  <si>
    <t>DRV Zrt.-térfigyelő kamerarendszer (Héviz 042/1 és Keszthely 5332/1 hrsz)</t>
  </si>
  <si>
    <t>504201 Továbbszámlázások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</si>
  <si>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</si>
  <si>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</si>
  <si>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</si>
  <si>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</si>
  <si>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HIV/1307/2023</t>
  </si>
  <si>
    <t>EMoGÁ Kft</t>
  </si>
  <si>
    <t>505401 Parkolási tevékenység</t>
  </si>
  <si>
    <t>HIV/407-1/2021</t>
  </si>
  <si>
    <t>dr Gelencsér Anita - Parkolási Iroda bírságbehajtás</t>
  </si>
  <si>
    <t>Magyar Posta - Postaköltség</t>
  </si>
  <si>
    <t>HIV/70-11/2021</t>
  </si>
  <si>
    <t>Nemzeti Mobilfizetési Zrt.-parkolás mobil fizetési rendszeren keresztül</t>
  </si>
  <si>
    <t>HÉVÜZ Kft Közszolgáltatási szerződés</t>
  </si>
  <si>
    <t>505402  HeBi üzemeltetés</t>
  </si>
  <si>
    <t>Alfa Vienna Bizt.Zrt- HEBI biztosítása</t>
  </si>
  <si>
    <t>Allianz Bizt. - Casco biztosítás (MRU-493)</t>
  </si>
  <si>
    <t>Magyar Posta Bizt - Kötelező felelősségbiztosítás (MRU-493)</t>
  </si>
  <si>
    <t>VFO/280-14/2014</t>
  </si>
  <si>
    <t>Hévízgyógyfürdő és Szt. András Reumakórház-terület bérlet HEBI</t>
  </si>
  <si>
    <t>505403 Történelmi helyek (egregyi romkert)</t>
  </si>
  <si>
    <t>VFO/31-138/2015</t>
  </si>
  <si>
    <t>Vagyonvill Keszthely - jelzőrendszer jelzéseinek fogadása d.központban (ROMKERT)</t>
  </si>
  <si>
    <t>ZNET Telekom Zrt - internet szolg. Zrinyi 130/b.</t>
  </si>
  <si>
    <t>505302 Gyepmesteri és állatorvosi feladatok</t>
  </si>
  <si>
    <t>HIV/4105-3/2021</t>
  </si>
  <si>
    <t>VÜZ Kft Keszthely - gyepmesteri és állatorvosi tev</t>
  </si>
  <si>
    <t>505701 Vagyongazdálkodás kiadásai</t>
  </si>
  <si>
    <t>KGO/217-14/2017</t>
  </si>
  <si>
    <t>CIB Bank Zrt - Önk.Infr.Fejl.Program 2020 - hitel</t>
  </si>
  <si>
    <t>502304 Okos parkolás működtetés</t>
  </si>
  <si>
    <t>HIV/157-142/2021</t>
  </si>
  <si>
    <t>EPS-GLOBAL Zrt. - okos parkolás rendszer müködtetése szolgáltatás</t>
  </si>
  <si>
    <t>Több részletezőt érintő</t>
  </si>
  <si>
    <t>2644/2001.</t>
  </si>
  <si>
    <t>DRV - Víz-, szennyvíz üzemeltetése</t>
  </si>
  <si>
    <t>Vizmü - vizdij</t>
  </si>
  <si>
    <t>E-on - áramdij</t>
  </si>
  <si>
    <t>Egyedi részletezők</t>
  </si>
  <si>
    <t>HIV/1073/2023</t>
  </si>
  <si>
    <t>Bagger Consulting Kft - kerítés rendszer bérleti díj - "gyógyhely"</t>
  </si>
  <si>
    <t>HIV/173/2022</t>
  </si>
  <si>
    <t>Hévízi TV Nonprofit Kft - Városi televíziós műsorok készítése és közvetítése, MTVA-val együttmüködés</t>
  </si>
  <si>
    <t>új</t>
  </si>
  <si>
    <t>HIV/162/2022</t>
  </si>
  <si>
    <t>HÉVÜZ -feladatellátási szerződés -Mozi üzemeltetés és rendezvénytech.szolg.</t>
  </si>
  <si>
    <t>Összesen:</t>
  </si>
  <si>
    <t>1. számú melléklet</t>
  </si>
  <si>
    <t>Hévíz Város Önkormányzat 2024. évi bevételi és kiadási előirányzat teljesítése 2024. szeptember 14-i könyvelés alapján</t>
  </si>
  <si>
    <t>2. számú melléklet</t>
  </si>
  <si>
    <t>Megnevezés</t>
  </si>
  <si>
    <t>Eredeti előirányzat</t>
  </si>
  <si>
    <t>Módosított előirányzat</t>
  </si>
  <si>
    <t>Végleges követelés;
kötelezettségvállalás</t>
  </si>
  <si>
    <t>Teljesítés</t>
  </si>
  <si>
    <t>Felhasználható keret</t>
  </si>
  <si>
    <t>Követelés;
kötelezettségvállalás-
teljesítés</t>
  </si>
  <si>
    <t>Előző időszak
kötelezettségvállalás
maradványa</t>
  </si>
  <si>
    <t>Állami támogatások bevételei</t>
  </si>
  <si>
    <t>Működési célú költségvetési támogatások és kiegészítő támogatások</t>
  </si>
  <si>
    <t>Helyi önkormányzatok működésének általános támogatása</t>
  </si>
  <si>
    <t>Települési önkormányzatok egyes szociális és gyermekjóléti feladatainak támogatása</t>
  </si>
  <si>
    <t>Települési önkormányzatok gyermekétkeztetési feladatainak támogatása</t>
  </si>
  <si>
    <t>Települési önkormányzatok kulturális feladatainak támogatása</t>
  </si>
  <si>
    <t>Elszámolásból származó bevételek</t>
  </si>
  <si>
    <t>Államháztartáson belüli megelőlegezések</t>
  </si>
  <si>
    <t>Működési célú átvett pénzeszközök</t>
  </si>
  <si>
    <t>Egyéb működési célú támogatások bevételei államháztartáson belülről</t>
  </si>
  <si>
    <t>Egyéb működési célú átvett pénzeszközök</t>
  </si>
  <si>
    <t>Magyar Falu Program Árpád utcai temető</t>
  </si>
  <si>
    <t>Egyéb felhalmozási célú támogatások bevételei államháztartáson belülről</t>
  </si>
  <si>
    <t>Munkáltatói kölcsönök bevételei</t>
  </si>
  <si>
    <t>Felhalmozási célú visszatérítendő támogatások, kölcsönök visszatérülése államháztartáson kívülről</t>
  </si>
  <si>
    <t>Lakbér bevételek</t>
  </si>
  <si>
    <t>Szolgáltatások ellenértéke</t>
  </si>
  <si>
    <t>Közterület-használati díj</t>
  </si>
  <si>
    <t>Egyéb közhatalmi bevételek</t>
  </si>
  <si>
    <t>Egyéb ingatlanhasznosítás</t>
  </si>
  <si>
    <t>Kiszámlázott általános forgalmi adó</t>
  </si>
  <si>
    <t>Továbbszámlázások bevételei</t>
  </si>
  <si>
    <t>Közvetített szolgáltatások ellenértéke</t>
  </si>
  <si>
    <t>Helyi adóbevételek</t>
  </si>
  <si>
    <t>Egyéb áruhasználati és szolgáltatási adók</t>
  </si>
  <si>
    <t>Értékesítési és forgalmi adók</t>
  </si>
  <si>
    <t>Vagyoni típusú adók</t>
  </si>
  <si>
    <t>Parkolási tevékenység bevételei</t>
  </si>
  <si>
    <t>Más egyéb pénzügyi műveletek bevételei</t>
  </si>
  <si>
    <t>Egyéb működési bevételek</t>
  </si>
  <si>
    <t>Közterület-használati bírság</t>
  </si>
  <si>
    <t>Vagyongazdálkodás bevételei</t>
  </si>
  <si>
    <t>Biztosító által fizetett kártérítés</t>
  </si>
  <si>
    <t>Egyéb kapott (járó) kamatok és kamatjellegű bevételek</t>
  </si>
  <si>
    <t>Ingatlanok értékesítése</t>
  </si>
  <si>
    <t>Egyéb ki nem emelt bevételek</t>
  </si>
  <si>
    <t>Előző év költségvetési maradványának igénybevétele</t>
  </si>
  <si>
    <t>Lekötött bankbetétek megszüntetése</t>
  </si>
  <si>
    <t>Általános forgalmi adó visszatérítése</t>
  </si>
  <si>
    <t>Zrínyi u. 99-179. felújítása</t>
  </si>
  <si>
    <t>Felújítási célú előzetesen felszámított általános forgalmi adó</t>
  </si>
  <si>
    <t>Ingatlanok felújítása</t>
  </si>
  <si>
    <t>Zrínyi utca 48-60/A felújítása</t>
  </si>
  <si>
    <t>GINOP-7.1.9-17-2017-00003 Gyógyhelyfejlesztés</t>
  </si>
  <si>
    <t>Szakmai tevékenységet segítő szolgáltatások</t>
  </si>
  <si>
    <t>Bérleti és lízing díjak</t>
  </si>
  <si>
    <t>Informatikai szolgáltatások igénybevétele</t>
  </si>
  <si>
    <t>Üzemeltetési anyagok beszerzése</t>
  </si>
  <si>
    <t>Munkaadókat terhelő járulékok és szociális hozzájárulási adó</t>
  </si>
  <si>
    <t>Munkavégzésre irányuló egyéb jogviszonyban nem saját foglalkoztatottnak fizetett juttatások</t>
  </si>
  <si>
    <t>Beruházási célú előzetesen felszámított általános forgalmi adó</t>
  </si>
  <si>
    <t>Ingatlanok beszerzése, létesítése</t>
  </si>
  <si>
    <t>Működési célú előzetesen felszámított általános forgalmi adó</t>
  </si>
  <si>
    <t>Egyéb szolgáltatások</t>
  </si>
  <si>
    <t>Egyéb dologi kiadások</t>
  </si>
  <si>
    <t>Fizetendő általános forgalmi adó</t>
  </si>
  <si>
    <t>Reklám- és propagandakiadások</t>
  </si>
  <si>
    <t>Zrínyi u. külterületén közmű és zöldfelület</t>
  </si>
  <si>
    <t>Városi térfigyelő kamerarendszer kialakítása</t>
  </si>
  <si>
    <t>Egyéb tárgyi eszközök beszerzése, létesítése</t>
  </si>
  <si>
    <t>GINOP-7.1.9-17-2018-00015 Dr. Schulhof s. fejlesztése</t>
  </si>
  <si>
    <t>TOP-2.1.3-16-ZA1-2021-00047 Csapadékvíz infrastruktúra fejlesztés</t>
  </si>
  <si>
    <t>TOP_Plusz-1.1.3-21 Turisztikai infrastruktúra fejlesztések Hévízen</t>
  </si>
  <si>
    <t>Immateriális javak beszerzése, létesítése</t>
  </si>
  <si>
    <t>TOP_Plusz-3.3.2-21 Helyi eü és szoc. infrastruktúra fejlesztése</t>
  </si>
  <si>
    <t>Okos parkolás kialakítása</t>
  </si>
  <si>
    <t>Karbantartási, kisjavítási szolgáltatások</t>
  </si>
  <si>
    <t>Intézményfinanszírozás Polg.  Hiv.</t>
  </si>
  <si>
    <t>Központi, irányító szervi támogatás folyósítása</t>
  </si>
  <si>
    <t>Intézményfinanszírozás GAMESZ</t>
  </si>
  <si>
    <t>Intézményfinanszírozás TASZII</t>
  </si>
  <si>
    <t>Intézményfinanszírozás Festetics</t>
  </si>
  <si>
    <t>Állami támogatás kiadásai</t>
  </si>
  <si>
    <t>Államháztartáson belüli megelőlegezések visszafizetése</t>
  </si>
  <si>
    <t>A helyi önkormányzatok törvényi előíráson alapuló befizetései</t>
  </si>
  <si>
    <t>A helyi önkormányzatok előző évi elszámolásából származó kiadások</t>
  </si>
  <si>
    <t>Működési célú pénzeszközátadás</t>
  </si>
  <si>
    <t>Egyéb működési célú támogatások államháztartáson belülre</t>
  </si>
  <si>
    <t>Egyéb működési célú támogatások államháztartáson kívülre</t>
  </si>
  <si>
    <t>Rendkívüli települési támogatás</t>
  </si>
  <si>
    <t>Egyéb nem intézményi ellátások</t>
  </si>
  <si>
    <t>Hévíz Hazavár ösztöndíj</t>
  </si>
  <si>
    <t>Méltányossági települési támogatás</t>
  </si>
  <si>
    <t>Gyógyszertámogatás</t>
  </si>
  <si>
    <t>Temetési támogatás</t>
  </si>
  <si>
    <t>Lakhatási támogatás</t>
  </si>
  <si>
    <t>Iskolakezdési támogatás</t>
  </si>
  <si>
    <t>Születési támogatás</t>
  </si>
  <si>
    <t>Köztemetés</t>
  </si>
  <si>
    <t>Ápolási települési támogatás</t>
  </si>
  <si>
    <t>Védőoltási támogatás</t>
  </si>
  <si>
    <t>Felhalmozási célú pénzeszközátadás</t>
  </si>
  <si>
    <t>Egyéb felhalmozási célú támogatások államháztartáson kívülre</t>
  </si>
  <si>
    <t>Egyéb felhalmozási célú támogatások államháztartáson belülre</t>
  </si>
  <si>
    <t>Ingatlanhasznosítás kiadásai</t>
  </si>
  <si>
    <t>Továbbszámlázás kiadásai</t>
  </si>
  <si>
    <t>Közvetített szolgáltatások</t>
  </si>
  <si>
    <t>Polgármester, alpolgármester</t>
  </si>
  <si>
    <t>Kiküldetések kiadásai</t>
  </si>
  <si>
    <t>Választott tisztségviselők juttatásai</t>
  </si>
  <si>
    <t>Egyéb kommunikációs szolgáltatások</t>
  </si>
  <si>
    <t>Nemzetközi kapcsolatok</t>
  </si>
  <si>
    <t>Egyéb külső személyi juttatások</t>
  </si>
  <si>
    <t>Reprezentáció</t>
  </si>
  <si>
    <t>Hévíz folyóirat</t>
  </si>
  <si>
    <t>Szakmai anyagok beszerzése</t>
  </si>
  <si>
    <t>Forrás újság</t>
  </si>
  <si>
    <t>Hévízi TV kiadásai</t>
  </si>
  <si>
    <t>Egyéb média megjelenések kiadásai</t>
  </si>
  <si>
    <t>Gyepmesteri és állatorvosi feladatok</t>
  </si>
  <si>
    <t>Parkolási tevékenység kiadásai</t>
  </si>
  <si>
    <t>Egyéb pénzügyi műveletek kiadásai</t>
  </si>
  <si>
    <t>Villamosenergia szolgáltatás díja</t>
  </si>
  <si>
    <t>HEBI üzemeltetés</t>
  </si>
  <si>
    <t>Történelmi helyek, Egregy romkert stb.</t>
  </si>
  <si>
    <t>Víz- és csatorna szolgáltatás díja</t>
  </si>
  <si>
    <t>HÉVÜZ Kft. mozi üzemeltetés és rendezvénytechnikai feladatok kiadásai</t>
  </si>
  <si>
    <t>Brunszvik Teréz Napközi Otthonos Óvoda kiadásai</t>
  </si>
  <si>
    <t>Közvilágítás</t>
  </si>
  <si>
    <t>Város-és községgazdálkodás kiadásai</t>
  </si>
  <si>
    <t>Gázenergia szolgáltatás díja</t>
  </si>
  <si>
    <t>Nyári napközi</t>
  </si>
  <si>
    <t>Szocális szünidei gyermekétkeztetés</t>
  </si>
  <si>
    <t>Vagyongazdálkodás kiadásai</t>
  </si>
  <si>
    <t>Hosszú lejáratú hitelek, kölcsönök törlesztése pénzügyi vállalkozásnak</t>
  </si>
  <si>
    <t>Kamatkiadások</t>
  </si>
  <si>
    <t>Be Ready DRP0200793 pályázat</t>
  </si>
  <si>
    <t>Foglalkoztatottak egyéb személyi juttatásai</t>
  </si>
  <si>
    <t>Interreg Europe Digitalize 02C0671 pályázat</t>
  </si>
  <si>
    <t>Törvény szerinti illetmények, munkabérek</t>
  </si>
  <si>
    <t>Egyéb ki nem emelt kiadások</t>
  </si>
  <si>
    <t>Pénzeszközök lekötött bankbetétként elhelyezése</t>
  </si>
  <si>
    <t>Informatikai eszközök beszerzése, létesítése</t>
  </si>
  <si>
    <t>Tartalékok</t>
  </si>
  <si>
    <t>Hévízi Polgármesteri Hivatal 2024. évi előirányzat teljesítése 2024. szeptember 14-i könyvelés alapján</t>
  </si>
  <si>
    <t>3. számú melléklet</t>
  </si>
  <si>
    <t>Főkönyv megnevezése</t>
  </si>
  <si>
    <t>Utolsó havi teljesítés</t>
  </si>
  <si>
    <t>Halmozott teljesítés</t>
  </si>
  <si>
    <t>Maradvány</t>
  </si>
  <si>
    <t>Törvény szerinti illetmények, munkabérek teljesítése</t>
  </si>
  <si>
    <t>53.22</t>
  </si>
  <si>
    <t>Normatív jutalmak előirányzata</t>
  </si>
  <si>
    <t>0.00</t>
  </si>
  <si>
    <t>Céljuttatás, projektprémium teljesítése</t>
  </si>
  <si>
    <t>35.40</t>
  </si>
  <si>
    <t>Készenléti, ügyeleti, helyettesítési díj, túlóra, túlszolgálat teljesítése</t>
  </si>
  <si>
    <t>66.86</t>
  </si>
  <si>
    <t>Jubileumi jutalom teljesítése</t>
  </si>
  <si>
    <t>86.70</t>
  </si>
  <si>
    <t>Béren kívüli juttatások teljesítése</t>
  </si>
  <si>
    <t>59.49</t>
  </si>
  <si>
    <t>Közlekedési költségtérítés teljesítése</t>
  </si>
  <si>
    <t>49.74</t>
  </si>
  <si>
    <t>Egyéb költségtérítések teljesítése</t>
  </si>
  <si>
    <t>75.00</t>
  </si>
  <si>
    <t>Szociális támogatások előirányzata</t>
  </si>
  <si>
    <t>Foglalkoztatottak egyéb személyi juttatásai teljesítése</t>
  </si>
  <si>
    <t>49.33</t>
  </si>
  <si>
    <t>Munkavégzésre irányuló egyéb jogviszonyban nem saját foglalkoztatottaknak fizetett juttatások teljesítése</t>
  </si>
  <si>
    <t>16.22</t>
  </si>
  <si>
    <t>Egyéb külső személyi juttatások teljesítése</t>
  </si>
  <si>
    <t>71.09</t>
  </si>
  <si>
    <t>Szociális hozzájárulási adó kiadásai</t>
  </si>
  <si>
    <t>43.60</t>
  </si>
  <si>
    <t>Rehabilitációs hozzájárulás kiadásai</t>
  </si>
  <si>
    <t>48.90</t>
  </si>
  <si>
    <t>Táppénz hozzájárulás kiadásai</t>
  </si>
  <si>
    <t>49.62</t>
  </si>
  <si>
    <t>Munkáltatót terhelő személyi jövedelemadó kiadásai</t>
  </si>
  <si>
    <t>53.45</t>
  </si>
  <si>
    <t>Szakmai anyagok beszerzése teljesítése</t>
  </si>
  <si>
    <t>42.63</t>
  </si>
  <si>
    <t>Üzemeltetési anyagok beszerzése teljesítése</t>
  </si>
  <si>
    <t>56.79</t>
  </si>
  <si>
    <t>Informatikai szolgáltatások igénybevétele teljesítése</t>
  </si>
  <si>
    <t>74.66</t>
  </si>
  <si>
    <t>Egyéb kommunikációs szolgáltatások teljesítése</t>
  </si>
  <si>
    <t>54.22</t>
  </si>
  <si>
    <t>Villamosenergia szolgáltatás díjának teljesítése</t>
  </si>
  <si>
    <t>59.29</t>
  </si>
  <si>
    <t>Gázenergia szolgáltatás díjának teljesítése</t>
  </si>
  <si>
    <t>26.29</t>
  </si>
  <si>
    <t>Víz- és csatorna szolgáltatás díjának teljesítése</t>
  </si>
  <si>
    <t>64.90</t>
  </si>
  <si>
    <t>Bérleti és lízingdíjak teljesítése</t>
  </si>
  <si>
    <t>13.31</t>
  </si>
  <si>
    <t>Karbantartási, kisjavítási szolgáltatások teljesítése</t>
  </si>
  <si>
    <t>37.40</t>
  </si>
  <si>
    <t>Közvetített szolgáltatások teljesítése</t>
  </si>
  <si>
    <t>18.06</t>
  </si>
  <si>
    <t>Államháztartáson belüli közvetített szolgáltatások kiadásai</t>
  </si>
  <si>
    <t>18.25</t>
  </si>
  <si>
    <t>Szakmai tevékenységet segítő szolgáltatások teljesítése</t>
  </si>
  <si>
    <t>30.74</t>
  </si>
  <si>
    <t>Egyéb szolgáltatások teljesítése</t>
  </si>
  <si>
    <t>43.56</t>
  </si>
  <si>
    <t>Egyéb szolgáltatások - biztosításai díjak</t>
  </si>
  <si>
    <t>43.65</t>
  </si>
  <si>
    <t>Kiküldetések kiadásai teljesítése</t>
  </si>
  <si>
    <t>Reklám- és propagandakiadások előirányzata</t>
  </si>
  <si>
    <t>Működési célú előzetesen felszámított általános forgalmi adó teljesítése</t>
  </si>
  <si>
    <t>30.69</t>
  </si>
  <si>
    <t>Fizetendő általános forgalmi adó teljesítése</t>
  </si>
  <si>
    <t>23.60</t>
  </si>
  <si>
    <t>Egyéb dologi kiadások teljesítése</t>
  </si>
  <si>
    <t>4.26</t>
  </si>
  <si>
    <t>Egyéb (profitorientált) vállalkozásnak egyéb működési célú támogatások kiadásai</t>
  </si>
  <si>
    <t>96.94</t>
  </si>
  <si>
    <t>Informatikai eszközök beszerzése, létesítése előirányzata</t>
  </si>
  <si>
    <t>Egyéb tárgyi eszközök beszerzése, létesítése teljesítése</t>
  </si>
  <si>
    <t>34.70</t>
  </si>
  <si>
    <t>Beruházási célú előzetesen felszámított általános forgalmi adó teljesítése</t>
  </si>
  <si>
    <t>7.03</t>
  </si>
  <si>
    <t>Egyéb fejezeti kezelésű előirányzattól működési célú támogatások bevételei</t>
  </si>
  <si>
    <t>99.45</t>
  </si>
  <si>
    <t>Igazgatási szolgáltatási díjak bevételei</t>
  </si>
  <si>
    <t>Szolgáltatások ellenértéke teljesítése</t>
  </si>
  <si>
    <t>50.05</t>
  </si>
  <si>
    <t>Közvetített szolgáltatások ellenértéke teljesítése</t>
  </si>
  <si>
    <t>Államháztartáson belülre továbbszámlázott közvetített szolgáltatások bevételei</t>
  </si>
  <si>
    <t>Kiszámlázott általános forgalmi adó teljesítése</t>
  </si>
  <si>
    <t>78.48</t>
  </si>
  <si>
    <t>Általános forgalmi adó visszatérítése teljesítése</t>
  </si>
  <si>
    <t>Egyéb kapott (járó) kamatok és kamatjellegű bevételek teljesítése</t>
  </si>
  <si>
    <t>Egyéb működési bevételek teljesítése</t>
  </si>
  <si>
    <t>Előző év költségvetési maradványának igénybevétele teljesítése</t>
  </si>
  <si>
    <t>100.00</t>
  </si>
  <si>
    <t>Központi, irányító szervi támogatás teljesítése</t>
  </si>
  <si>
    <t>50.21</t>
  </si>
  <si>
    <t>Gazdasági-Műszaki Ellátó Szervezet 2024. évi előirányzat felhasználása 2024. szeptember 14-i könyvelés alapján</t>
  </si>
  <si>
    <t>4. számú melléklet</t>
  </si>
  <si>
    <t>63.11</t>
  </si>
  <si>
    <t>67.80</t>
  </si>
  <si>
    <t>Jubileumi jutalom előirányzata</t>
  </si>
  <si>
    <t>91.54</t>
  </si>
  <si>
    <t>54.27</t>
  </si>
  <si>
    <t>54.47</t>
  </si>
  <si>
    <t>26.60</t>
  </si>
  <si>
    <t>28.75</t>
  </si>
  <si>
    <t>55.91</t>
  </si>
  <si>
    <t>56.14</t>
  </si>
  <si>
    <t>57.42</t>
  </si>
  <si>
    <t>60.91</t>
  </si>
  <si>
    <t>36.24</t>
  </si>
  <si>
    <t>60.39</t>
  </si>
  <si>
    <t>54.34</t>
  </si>
  <si>
    <t>55.93</t>
  </si>
  <si>
    <t>67.99</t>
  </si>
  <si>
    <t>85.31</t>
  </si>
  <si>
    <t>99.71</t>
  </si>
  <si>
    <t>Vásárolt élelmezés teljesítése</t>
  </si>
  <si>
    <t>71.19</t>
  </si>
  <si>
    <t>64.14</t>
  </si>
  <si>
    <t>95.62</t>
  </si>
  <si>
    <t>39.44</t>
  </si>
  <si>
    <t>99.80</t>
  </si>
  <si>
    <t>6.23</t>
  </si>
  <si>
    <t>75.21</t>
  </si>
  <si>
    <t>54.84</t>
  </si>
  <si>
    <t>68.41</t>
  </si>
  <si>
    <t>52.10</t>
  </si>
  <si>
    <t>70.86</t>
  </si>
  <si>
    <t>Ingatlanok beszerzése, létesítése kiadásai</t>
  </si>
  <si>
    <t>32.02</t>
  </si>
  <si>
    <t>75.65</t>
  </si>
  <si>
    <t>Elkülönített állami pénzalaptól működési célú támogatások bevételei</t>
  </si>
  <si>
    <t>63.20</t>
  </si>
  <si>
    <t>Készletértékesítés ellenértéke teljesítése</t>
  </si>
  <si>
    <t>100.07</t>
  </si>
  <si>
    <t>46.60</t>
  </si>
  <si>
    <t>Tárgyi eszközök bérbeadásából származó bevételek</t>
  </si>
  <si>
    <t>67.59</t>
  </si>
  <si>
    <t>40.37</t>
  </si>
  <si>
    <t>1 040.95</t>
  </si>
  <si>
    <t>Ellátási díjak teljesítése</t>
  </si>
  <si>
    <t>62.24</t>
  </si>
  <si>
    <t>67.13</t>
  </si>
  <si>
    <t>10.33</t>
  </si>
  <si>
    <t>Kiadások visszatérítései</t>
  </si>
  <si>
    <t>537.05</t>
  </si>
  <si>
    <t>64.98</t>
  </si>
  <si>
    <t>gróf I. Festetics György Művelődési Központ 2024. évi előirányzat teljesítése 2024. szeptember 14-i könyvelés alapján</t>
  </si>
  <si>
    <t>5. számú melléklet</t>
  </si>
  <si>
    <t>73.37</t>
  </si>
  <si>
    <t>59.81</t>
  </si>
  <si>
    <t>40.74</t>
  </si>
  <si>
    <t>57.70</t>
  </si>
  <si>
    <t>44.51</t>
  </si>
  <si>
    <t>66.63</t>
  </si>
  <si>
    <t>72.00</t>
  </si>
  <si>
    <t>60.96</t>
  </si>
  <si>
    <t>93.81</t>
  </si>
  <si>
    <t>Árubeszerzés teljesítése</t>
  </si>
  <si>
    <t>9.38</t>
  </si>
  <si>
    <t>54.73</t>
  </si>
  <si>
    <t>51.43</t>
  </si>
  <si>
    <t>69.68</t>
  </si>
  <si>
    <t>31.73</t>
  </si>
  <si>
    <t>62.50</t>
  </si>
  <si>
    <t>56.60</t>
  </si>
  <si>
    <t>38.26</t>
  </si>
  <si>
    <t>22.49</t>
  </si>
  <si>
    <t>80.68</t>
  </si>
  <si>
    <t>81.97</t>
  </si>
  <si>
    <t>78.89</t>
  </si>
  <si>
    <t>62.56</t>
  </si>
  <si>
    <t>62.23</t>
  </si>
  <si>
    <t>5.40</t>
  </si>
  <si>
    <t>31.37</t>
  </si>
  <si>
    <t>35.51</t>
  </si>
  <si>
    <t>103.89</t>
  </si>
  <si>
    <t>92.78</t>
  </si>
  <si>
    <t>Háztartásoktól működési célú átvett pénzeszközök bevételei</t>
  </si>
  <si>
    <t>109.41</t>
  </si>
  <si>
    <t>72.04</t>
  </si>
  <si>
    <t>Teréz Anya Szociális Integrált Intézmény 2024. évi előirányzat teljesítése 2024. szeptember 14-i könyvelés alapján</t>
  </si>
  <si>
    <t>6. számú melléklet</t>
  </si>
  <si>
    <t>70.23</t>
  </si>
  <si>
    <t>45.33</t>
  </si>
  <si>
    <t>Végkielégítés teljesítése</t>
  </si>
  <si>
    <t>66.50</t>
  </si>
  <si>
    <t>74.95</t>
  </si>
  <si>
    <t>97.75</t>
  </si>
  <si>
    <t>88.88</t>
  </si>
  <si>
    <t>64.08</t>
  </si>
  <si>
    <t>65.60</t>
  </si>
  <si>
    <t>64.87</t>
  </si>
  <si>
    <t>67.81</t>
  </si>
  <si>
    <t>68.39</t>
  </si>
  <si>
    <t>71.95</t>
  </si>
  <si>
    <t>64.58</t>
  </si>
  <si>
    <t>71.34</t>
  </si>
  <si>
    <t>56.54</t>
  </si>
  <si>
    <t>64.62</t>
  </si>
  <si>
    <t>79.01</t>
  </si>
  <si>
    <t>78.65</t>
  </si>
  <si>
    <t>61.10</t>
  </si>
  <si>
    <t>63.66</t>
  </si>
  <si>
    <t>97.77</t>
  </si>
  <si>
    <t>5.10</t>
  </si>
  <si>
    <t>55.23</t>
  </si>
  <si>
    <t>96.71</t>
  </si>
  <si>
    <t>76.67</t>
  </si>
  <si>
    <t>78.52</t>
  </si>
  <si>
    <t>72.96</t>
  </si>
  <si>
    <t>66.62</t>
  </si>
  <si>
    <t>22.41</t>
  </si>
  <si>
    <t>Egyéb fejezeti kezelésű előirányzatnak egyéb működési célú végleges támogatás kiadásai</t>
  </si>
  <si>
    <t>98.40</t>
  </si>
  <si>
    <t>Informatikai eszközök beszerzése, létesítése teljesítése</t>
  </si>
  <si>
    <t>9.45</t>
  </si>
  <si>
    <t>84.34</t>
  </si>
  <si>
    <t>77.93</t>
  </si>
  <si>
    <t>82.31</t>
  </si>
  <si>
    <t>Társadalombiztosítás pénzügyi alapjaitól működési célú támogatások bevételei</t>
  </si>
  <si>
    <t>92.62</t>
  </si>
  <si>
    <t>129.32</t>
  </si>
  <si>
    <t>Helyi önkormányzattól és azok költségvetési szervétől működési célú támogatások bevételei</t>
  </si>
  <si>
    <t>131.92</t>
  </si>
  <si>
    <t>74.21</t>
  </si>
  <si>
    <t>112.19</t>
  </si>
  <si>
    <t>112.52</t>
  </si>
  <si>
    <t>6.59</t>
  </si>
  <si>
    <t>49.24</t>
  </si>
  <si>
    <t>74.64</t>
  </si>
  <si>
    <t>59.36</t>
  </si>
  <si>
    <t>0.17</t>
  </si>
  <si>
    <t>Szerződés megerősítésével, a szerződésszegéssel kapcsolatos véglegesen járó bevételek, a szerződésen kívüli károkozásért, személyiségi, dologi vagy más jog megsértéséért, jogalap nélküli gazdagodásért kapott összegek</t>
  </si>
  <si>
    <t>0.80</t>
  </si>
  <si>
    <t>18.14</t>
  </si>
  <si>
    <t>73.79</t>
  </si>
  <si>
    <t>Intézmény törzsszáma: 734378    Intézmény neve: HÉVÍZ VÁROS ÖNKORMÁNYZAT</t>
  </si>
  <si>
    <t>Dátum: 2024. szeptember 13.</t>
  </si>
  <si>
    <t>Megye: MEGYESZAM   Település típus: TELEPULES_TIPUS   Szakág:          Szektor: 1254</t>
  </si>
  <si>
    <t>ÉVES Beszámoló 2024 - Kimutatás az immateriális javak, tárgyi eszközök, koncesszióba, vagyonkezelésbe adott eszközök állományának alakulásáról 2024.06.30.</t>
  </si>
  <si>
    <t>Értéktípus: Forint</t>
  </si>
  <si>
    <t>Sorsz.</t>
  </si>
  <si>
    <t>Immateriális javak</t>
  </si>
  <si>
    <t>Előirányzat módosított</t>
  </si>
  <si>
    <t>Ingatlanok és kapcsolódó vagyoni értékű jogok</t>
  </si>
  <si>
    <t>Gépek, berendezé-sek, felszerelések, járművek</t>
  </si>
  <si>
    <t>Tenyészállatok</t>
  </si>
  <si>
    <t>Követelés költségvetési évet követően esedékes</t>
  </si>
  <si>
    <t>Beruházások és felújítások</t>
  </si>
  <si>
    <t>Teljesítés összege</t>
  </si>
  <si>
    <t>Koncesszió-ba, vagyon-kezelésbe adott eszközök</t>
  </si>
  <si>
    <t>Éves várható teljesítés</t>
  </si>
  <si>
    <t>Összesen (=3+4+5+6+7+8)</t>
  </si>
  <si>
    <t>1</t>
  </si>
  <si>
    <t>2</t>
  </si>
  <si>
    <t>3</t>
  </si>
  <si>
    <t>5</t>
  </si>
  <si>
    <t>4</t>
  </si>
  <si>
    <t>6</t>
  </si>
  <si>
    <t>7</t>
  </si>
  <si>
    <t>8</t>
  </si>
  <si>
    <t>9</t>
  </si>
  <si>
    <t>Tárgyévi nyitó állomány (előző évi záró állomány)</t>
  </si>
  <si>
    <t>151 147 774</t>
  </si>
  <si>
    <t>%%%a_1_2%%%</t>
  </si>
  <si>
    <t>21 349 377 211</t>
  </si>
  <si>
    <t>969 228 442</t>
  </si>
  <si>
    <t/>
  </si>
  <si>
    <t>%%%a_1_4%%%</t>
  </si>
  <si>
    <t>270 214 850</t>
  </si>
  <si>
    <t>%%%a_1_5%%%</t>
  </si>
  <si>
    <t>12 774 504</t>
  </si>
  <si>
    <t>%%%a_1_6%%%</t>
  </si>
  <si>
    <t>22 752 742 781</t>
  </si>
  <si>
    <t>Immateriális javak beszerzése, nem aktivált beruházások</t>
  </si>
  <si>
    <t>14 480 000</t>
  </si>
  <si>
    <t>67 971 300</t>
  </si>
  <si>
    <t>82 451 300</t>
  </si>
  <si>
    <t>Nem aktivált felújítások</t>
  </si>
  <si>
    <t>6 230 625</t>
  </si>
  <si>
    <t>Beruházásokból, felújításokból aktivált érték</t>
  </si>
  <si>
    <t>26 692 978</t>
  </si>
  <si>
    <t>6 173 824</t>
  </si>
  <si>
    <t>32 866 802</t>
  </si>
  <si>
    <t>Térítésmentes átvétel</t>
  </si>
  <si>
    <t>8 551 660</t>
  </si>
  <si>
    <t>Alapításkori átvétel, vagyonkezelésbe vétel miatti átvétel, vagyonkezelői jog visszavétele</t>
  </si>
  <si>
    <t>Egyéb növekedés</t>
  </si>
  <si>
    <t>70 602 552</t>
  </si>
  <si>
    <t>15 447 649</t>
  </si>
  <si>
    <t>86 050 201</t>
  </si>
  <si>
    <t>Összes növekedés  (=02+...+07)</t>
  </si>
  <si>
    <t>105 847 190</t>
  </si>
  <si>
    <t>21 621 473</t>
  </si>
  <si>
    <t>74 201 925</t>
  </si>
  <si>
    <t>216 150 588</t>
  </si>
  <si>
    <t>Értékesítés</t>
  </si>
  <si>
    <t>39 115 895</t>
  </si>
  <si>
    <t>Hiány, selejtezés, megsemmisülés</t>
  </si>
  <si>
    <t>10</t>
  </si>
  <si>
    <t>280 000</t>
  </si>
  <si>
    <t>182 700</t>
  </si>
  <si>
    <t>462 700</t>
  </si>
  <si>
    <t>Térítésmentes átadás</t>
  </si>
  <si>
    <t>11</t>
  </si>
  <si>
    <t>5 076 000</t>
  </si>
  <si>
    <t>Költségvetési szerv, társulás alapításkori átadás, vagyonkezelésbe adás miatti átadás, vagyonkezelői jog visszaadása</t>
  </si>
  <si>
    <t>12</t>
  </si>
  <si>
    <t>Egyéb csökkenés</t>
  </si>
  <si>
    <t>13</t>
  </si>
  <si>
    <t>62 050 892</t>
  </si>
  <si>
    <t>110 365 343</t>
  </si>
  <si>
    <t>Összes csökkenés (=09+...+13)</t>
  </si>
  <si>
    <t>14</t>
  </si>
  <si>
    <t>106 242 787</t>
  </si>
  <si>
    <t>15 630 349</t>
  </si>
  <si>
    <t>155 019 938</t>
  </si>
  <si>
    <t>Bruttó érték összesen (=01+08-14)</t>
  </si>
  <si>
    <t>15</t>
  </si>
  <si>
    <t>165 347 774</t>
  </si>
  <si>
    <t>21 348 981 614</t>
  </si>
  <si>
    <t>975 219 566</t>
  </si>
  <si>
    <t>311 549 973</t>
  </si>
  <si>
    <t>22 813 873 431</t>
  </si>
  <si>
    <t>Terv szerinti értékcsökkenés nyitó állománya</t>
  </si>
  <si>
    <t>16</t>
  </si>
  <si>
    <t>3 343 405 528</t>
  </si>
  <si>
    <t>594 914 422</t>
  </si>
  <si>
    <t>11 482 353</t>
  </si>
  <si>
    <t>4 100 950 077</t>
  </si>
  <si>
    <t>Terv szerinti értékcsökkenés növekedése</t>
  </si>
  <si>
    <t>17</t>
  </si>
  <si>
    <t>417 784</t>
  </si>
  <si>
    <t>137 020 537</t>
  </si>
  <si>
    <t>30 968 442</t>
  </si>
  <si>
    <t>265 676</t>
  </si>
  <si>
    <t>168 672 439</t>
  </si>
  <si>
    <t>Terv szerinti értékcsökkenés csökkenése</t>
  </si>
  <si>
    <t>18</t>
  </si>
  <si>
    <t>Terv szerinti értékcsökkenés záró állománya  (=16+17-18)</t>
  </si>
  <si>
    <t>19</t>
  </si>
  <si>
    <t>151 285 558</t>
  </si>
  <si>
    <t>3 480 426 065</t>
  </si>
  <si>
    <t>625 700 164</t>
  </si>
  <si>
    <t>11 748 029</t>
  </si>
  <si>
    <t>4 269 159 816</t>
  </si>
  <si>
    <t>Terven felüli értékcsökkenés nyitó állománya</t>
  </si>
  <si>
    <t>20</t>
  </si>
  <si>
    <t>Terven felüli értékcsökkenés növekedés</t>
  </si>
  <si>
    <t>21</t>
  </si>
  <si>
    <t>Terven felüli értékcsökkenés visszaírás, kivezetés</t>
  </si>
  <si>
    <t>22</t>
  </si>
  <si>
    <t>Terven felüli értékcsökkenés záró állománya (=20+21-22)</t>
  </si>
  <si>
    <t>23</t>
  </si>
  <si>
    <t>Értékcsökkenés összesen (=19+23)</t>
  </si>
  <si>
    <t>24</t>
  </si>
  <si>
    <t>Eszközök nettó értéke (=15-24)</t>
  </si>
  <si>
    <t>25</t>
  </si>
  <si>
    <t>14 062 216</t>
  </si>
  <si>
    <t>17 868 555 549</t>
  </si>
  <si>
    <t>349 519 402</t>
  </si>
  <si>
    <t>1 026 475</t>
  </si>
  <si>
    <t>18 544 713 615</t>
  </si>
  <si>
    <t>Teljesen (0-ig) leírt eszközök bruttó értéke</t>
  </si>
  <si>
    <t>26</t>
  </si>
  <si>
    <t>150 867 774</t>
  </si>
  <si>
    <t>3 797 670</t>
  </si>
  <si>
    <t>436 427 015</t>
  </si>
  <si>
    <t>9 089 879</t>
  </si>
  <si>
    <t>600 182 338</t>
  </si>
  <si>
    <t>7. számú melléklet</t>
  </si>
  <si>
    <t xml:space="preserve">Települési önkormányzatok általános működésének és ágazati feladatainak  2024. évi várható támogatása </t>
  </si>
  <si>
    <t>forint</t>
  </si>
  <si>
    <t>Támogatás  jogcíme</t>
  </si>
  <si>
    <t>2024. évi  állami támogatásból származó eredeti előirányzat szerint elszámolható támogatás</t>
  </si>
  <si>
    <t>A minimálbér és a garantált bérminimum emelkedése miatti ellentételezés (Költségvetési törvény 20-§ (4) bekezdés)</t>
  </si>
  <si>
    <t>Összesen</t>
  </si>
  <si>
    <t>létszám</t>
  </si>
  <si>
    <t>mutató</t>
  </si>
  <si>
    <t xml:space="preserve">Fajlagos összeg     Ft/fő </t>
  </si>
  <si>
    <t>Hozzájárulás  Ft-ban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</si>
  <si>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</si>
  <si>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</si>
  <si>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</si>
  <si>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2023. 01.01-re vonatkozó adata: 4756 fő</t>
  </si>
  <si>
    <t>Településüzemeltetés:</t>
  </si>
  <si>
    <t xml:space="preserve">4.1.1.1.2. Településüzemeltetés - zöldterület-gazdálkodás támogatása </t>
  </si>
  <si>
    <t>374,5 ha</t>
  </si>
  <si>
    <t>26.000 Ft/ha</t>
  </si>
  <si>
    <t xml:space="preserve">5.1.1.1.3.1 Településüzemeltetés - közvilágítás támogatása </t>
  </si>
  <si>
    <t>335.000 Ft/km</t>
  </si>
  <si>
    <t xml:space="preserve">6.1.1.1.4. Településüzemeltetés - köztemető támogatása </t>
  </si>
  <si>
    <t>85 Ft/m2</t>
  </si>
  <si>
    <t xml:space="preserve">    7.1.1.1.5. Településüzemeltetés - közutak fenntartásának támogatása </t>
  </si>
  <si>
    <t>245 000 Ft/km</t>
  </si>
  <si>
    <t>9.1.1.1.6. Egyéb önkormányzati feladatok támogatása</t>
  </si>
  <si>
    <t>10.1.1.1.7. Lakott külterülettel kapcsolatos feladatok támogatása</t>
  </si>
  <si>
    <t>31 fő</t>
  </si>
  <si>
    <t>2 550 Ft/fő</t>
  </si>
  <si>
    <t>12.1.1.4. Polgármesteri illetményhez és költségtérítéshez nyújtott támogatás</t>
  </si>
  <si>
    <t>5.1.1.1.3.2. Közvilágítás kiegészítő támogatás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</si>
  <si>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</si>
  <si>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</si>
  <si>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</si>
  <si>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</si>
  <si>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</si>
  <si>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</si>
  <si>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</si>
  <si>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</si>
  <si>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</si>
  <si>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</si>
  <si>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</si>
  <si>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</si>
  <si>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</si>
  <si>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</si>
  <si>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</si>
  <si>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</si>
  <si>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</si>
  <si>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>20,8 fő ellátott</t>
  </si>
  <si>
    <t xml:space="preserve">               Felsőfokú végzettségű kisgyermeknevelők, szaktanácsadók bértámogatása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</si>
  <si>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</si>
  <si>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</si>
  <si>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</si>
  <si>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</si>
  <si>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</si>
  <si>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1.3 összesen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</si>
  <si>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</si>
  <si>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</si>
  <si>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</si>
  <si>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>1.4 összesen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</si>
  <si>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</si>
  <si>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</si>
  <si>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</si>
  <si>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</si>
  <si>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</si>
  <si>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</si>
  <si>
    <t>5.5. összesen</t>
  </si>
  <si>
    <t>Költségvetési tv 2. sz melléklete alapján igényelt állami támogatás összesen:</t>
  </si>
  <si>
    <t>I-V. mindösszesen</t>
  </si>
  <si>
    <t xml:space="preserve">1 főre jutó adóerőképesség: </t>
  </si>
  <si>
    <t>Ft/fő</t>
  </si>
  <si>
    <t>8. számú melléklet</t>
  </si>
  <si>
    <t>2024. évi közhatalmi bevételek</t>
  </si>
  <si>
    <t>ezer forintban</t>
  </si>
  <si>
    <t>Mérték  (2024. évi január 1. napjától)</t>
  </si>
  <si>
    <t xml:space="preserve">2024. évi előirányzat összesen </t>
  </si>
  <si>
    <t xml:space="preserve">2017 évi bevételi terv  </t>
  </si>
  <si>
    <t>1.) Helyi adók</t>
  </si>
  <si>
    <t>Építményadó</t>
  </si>
  <si>
    <t>Diferenciált 720-1200,- Ft/m2/év</t>
  </si>
  <si>
    <t>Építményadó revízió</t>
  </si>
  <si>
    <t xml:space="preserve">Idegenforgalmi adó </t>
  </si>
  <si>
    <t>680,- Ft/fő/éjszaka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</si>
  <si>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</si>
  <si>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</si>
  <si>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</si>
  <si>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</si>
  <si>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</si>
  <si>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</si>
  <si>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</si>
  <si>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</si>
  <si>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</si>
  <si>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Szabálysértési bírság</t>
  </si>
  <si>
    <t>Egyéb közhatalmi bírság</t>
  </si>
  <si>
    <t>Talajterhelési díjbevétel</t>
  </si>
  <si>
    <t>Környezetvédelmi bírság</t>
  </si>
  <si>
    <t>Közterülethasználati díj</t>
  </si>
  <si>
    <t>Egyéb sajátos bevétel összesen:</t>
  </si>
  <si>
    <t>Sajátos közhatalmi bevételek mindösszesen:</t>
  </si>
  <si>
    <t>9. számú melléklet</t>
  </si>
  <si>
    <t>Időszaki arány 66%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</si>
</sst>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16"/>
      <name val="Arial CE"/>
      <family val="2"/>
      <charset val="238"/>
    </font>
    <font>
      <sz val="9"/>
      <name val="Arial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i/>
      <sz val="8"/>
      <color indexed="8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10"/>
      <name val="MS Sans Serif"/>
      <family val="2"/>
      <charset val="238"/>
    </font>
    <font>
      <sz val="9"/>
      <color rgb="FFFF000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theme="9" tint="-0.249977111117893"/>
      <name val="Arial CE"/>
      <family val="2"/>
      <charset val="238"/>
    </font>
    <font>
      <b/>
      <sz val="9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color theme="9" tint="-0.249977111117893"/>
      <name val="Arial CE"/>
      <charset val="238"/>
    </font>
    <font>
      <b/>
      <i/>
      <u/>
      <sz val="9"/>
      <name val="Times New Roman"/>
      <family val="1"/>
      <charset val="238"/>
    </font>
    <font>
      <sz val="9"/>
      <color rgb="FF00B0F0"/>
      <name val="Arial CE"/>
      <family val="2"/>
      <charset val="238"/>
    </font>
    <font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rgb="FFFF0000"/>
      <name val="Arial CE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name val="Arial CE"/>
      <charset val="238"/>
    </font>
    <font>
      <sz val="10"/>
      <color rgb="FF7030A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i/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16" fillId="0" borderId="0"/>
    <xf numFmtId="0" fontId="3" fillId="0" borderId="0"/>
    <xf numFmtId="0" fontId="37" fillId="0" borderId="0"/>
  </cellStyleXfs>
  <cellXfs count="2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wrapText="1"/>
    </xf>
    <xf numFmtId="3" fontId="1" fillId="0" borderId="0" xfId="1" applyNumberFormat="1" applyFont="1" applyAlignment="1">
      <alignment wrapText="1"/>
    </xf>
    <xf numFmtId="0" fontId="1" fillId="0" borderId="0" xfId="1" applyFont="1" applyAlignment="1">
      <alignment horizontal="left"/>
    </xf>
    <xf numFmtId="0" fontId="1" fillId="0" borderId="0" xfId="1" applyFont="1"/>
    <xf numFmtId="3" fontId="1" fillId="0" borderId="0" xfId="1" applyNumberFormat="1" applyFont="1"/>
    <xf numFmtId="14" fontId="1" fillId="0" borderId="0" xfId="1" applyNumberFormat="1" applyFont="1" applyAlignment="1">
      <alignment horizontal="center"/>
    </xf>
    <xf numFmtId="3" fontId="1" fillId="0" borderId="0" xfId="1" applyNumberFormat="1" applyFont="1" applyAlignment="1">
      <alignment horizontal="right"/>
    </xf>
    <xf numFmtId="14" fontId="1" fillId="0" borderId="0" xfId="1" applyNumberFormat="1" applyFont="1" applyAlignment="1" applyProtection="1">
      <alignment horizontal="left" wrapText="1"/>
      <protection locked="0"/>
    </xf>
    <xf numFmtId="0" fontId="1" fillId="0" borderId="0" xfId="1" applyFont="1" applyAlignment="1" applyProtection="1">
      <alignment wrapText="1"/>
      <protection locked="0"/>
    </xf>
    <xf numFmtId="14" fontId="1" fillId="0" borderId="0" xfId="1" applyNumberFormat="1" applyFont="1" applyAlignment="1" applyProtection="1">
      <alignment horizontal="center" wrapText="1"/>
      <protection locked="0"/>
    </xf>
    <xf numFmtId="3" fontId="1" fillId="0" borderId="0" xfId="1" applyNumberFormat="1" applyFont="1" applyAlignment="1" applyProtection="1">
      <alignment horizontal="right" wrapText="1"/>
      <protection locked="0"/>
    </xf>
    <xf numFmtId="0" fontId="1" fillId="0" borderId="0" xfId="1" applyFont="1" applyAlignment="1" applyProtection="1">
      <alignment horizontal="left" wrapText="1"/>
      <protection locked="0"/>
    </xf>
    <xf numFmtId="3" fontId="1" fillId="0" borderId="0" xfId="1" applyNumberFormat="1" applyFont="1" applyAlignment="1" applyProtection="1">
      <alignment wrapText="1"/>
      <protection locked="0"/>
    </xf>
    <xf numFmtId="14" fontId="1" fillId="0" borderId="0" xfId="1" applyNumberFormat="1" applyFont="1" applyAlignment="1" applyProtection="1">
      <alignment horizontal="left"/>
      <protection locked="0"/>
    </xf>
    <xf numFmtId="14" fontId="1" fillId="0" borderId="0" xfId="1" applyNumberFormat="1" applyFont="1" applyAlignment="1" applyProtection="1">
      <alignment horizontal="center"/>
      <protection locked="0"/>
    </xf>
    <xf numFmtId="3" fontId="1" fillId="0" borderId="0" xfId="0" applyNumberFormat="1" applyFont="1"/>
    <xf numFmtId="14" fontId="1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14" fontId="1" fillId="0" borderId="0" xfId="1" applyNumberFormat="1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wrapText="1"/>
    </xf>
    <xf numFmtId="0" fontId="2" fillId="0" borderId="0" xfId="0" applyFont="1"/>
    <xf numFmtId="14" fontId="1" fillId="0" borderId="0" xfId="1" applyNumberFormat="1" applyFont="1" applyAlignment="1">
      <alignment horizontal="center" wrapText="1"/>
    </xf>
    <xf numFmtId="3" fontId="1" fillId="0" borderId="0" xfId="1" applyNumberFormat="1" applyFont="1" applyAlignment="1">
      <alignment horizontal="right" wrapText="1"/>
    </xf>
    <xf numFmtId="0" fontId="1" fillId="0" borderId="0" xfId="1" applyFont="1" applyAlignment="1">
      <alignment horizontal="left" vertical="center" wrapText="1"/>
    </xf>
    <xf numFmtId="14" fontId="1" fillId="0" borderId="0" xfId="1" applyNumberFormat="1" applyFont="1" applyAlignment="1">
      <alignment horizontal="center" vertical="center" wrapText="1"/>
    </xf>
    <xf numFmtId="3" fontId="1" fillId="0" borderId="0" xfId="1" applyNumberFormat="1" applyFont="1" applyAlignment="1">
      <alignment horizontal="right" vertical="center" wrapText="1"/>
    </xf>
    <xf numFmtId="14" fontId="1" fillId="0" borderId="0" xfId="1" applyNumberFormat="1" applyFont="1" applyAlignment="1" applyProtection="1">
      <alignment horizontal="left" vertical="center" wrapText="1"/>
      <protection locked="0"/>
    </xf>
    <xf numFmtId="0" fontId="1" fillId="0" borderId="0" xfId="1" applyFont="1" applyAlignment="1" applyProtection="1">
      <alignment horizontal="left" vertical="center" wrapText="1"/>
      <protection locked="0"/>
    </xf>
    <xf numFmtId="14" fontId="1" fillId="0" borderId="0" xfId="1" applyNumberFormat="1" applyFont="1" applyAlignment="1" applyProtection="1">
      <alignment horizontal="center" vertical="center" wrapText="1"/>
      <protection locked="0"/>
    </xf>
    <xf numFmtId="3" fontId="1" fillId="0" borderId="0" xfId="1" applyNumberFormat="1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wrapText="1"/>
    </xf>
    <xf numFmtId="0" fontId="2" fillId="0" borderId="0" xfId="0" applyFont="1" applyAlignment="1">
      <alignment vertical="center"/>
    </xf>
    <xf numFmtId="14" fontId="1" fillId="0" borderId="0" xfId="1" applyNumberFormat="1" applyFont="1" applyAlignment="1" applyProtection="1">
      <alignment horizontal="center" vertical="center"/>
      <protection locked="0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/>
    <xf numFmtId="0" fontId="4" fillId="0" borderId="0" xfId="2" applyFont="1" applyAlignment="1"/>
    <xf numFmtId="0" fontId="3" fillId="0" borderId="0" xfId="2" applyFont="1"/>
    <xf numFmtId="0" fontId="4" fillId="0" borderId="1" xfId="2" applyFont="1" applyBorder="1"/>
    <xf numFmtId="0" fontId="4" fillId="0" borderId="1" xfId="2" applyFont="1" applyBorder="1" applyAlignment="1">
      <alignment wrapText="1"/>
    </xf>
    <xf numFmtId="164" fontId="4" fillId="0" borderId="1" xfId="2" applyNumberFormat="1" applyFont="1" applyFill="1" applyBorder="1" applyAlignment="1">
      <alignment wrapText="1"/>
    </xf>
    <xf numFmtId="0" fontId="3" fillId="0" borderId="1" xfId="2" applyFont="1" applyBorder="1"/>
    <xf numFmtId="3" fontId="3" fillId="0" borderId="1" xfId="2" applyNumberFormat="1" applyFont="1" applyBorder="1"/>
    <xf numFmtId="164" fontId="3" fillId="0" borderId="1" xfId="2" applyNumberFormat="1" applyFont="1" applyBorder="1"/>
    <xf numFmtId="164" fontId="3" fillId="0" borderId="0" xfId="2" applyNumberFormat="1" applyFont="1"/>
    <xf numFmtId="0" fontId="4" fillId="0" borderId="0" xfId="2" applyFont="1"/>
    <xf numFmtId="0" fontId="3" fillId="0" borderId="0" xfId="2" applyFont="1" applyAlignment="1">
      <alignment wrapText="1"/>
    </xf>
    <xf numFmtId="0" fontId="2" fillId="0" borderId="3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4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 wrapText="1"/>
    </xf>
    <xf numFmtId="0" fontId="4" fillId="0" borderId="0" xfId="2" applyFont="1" applyAlignment="1">
      <alignment horizontal="center"/>
    </xf>
    <xf numFmtId="0" fontId="6" fillId="0" borderId="0" xfId="3" applyFont="1" applyBorder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8" fillId="0" borderId="0" xfId="3" applyFont="1" applyBorder="1" applyAlignment="1">
      <alignment horizontal="left" vertical="center"/>
    </xf>
    <xf numFmtId="0" fontId="7" fillId="0" borderId="0" xfId="3" applyFont="1" applyAlignment="1">
      <alignment horizontal="right" vertical="center"/>
    </xf>
    <xf numFmtId="0" fontId="7" fillId="0" borderId="0" xfId="3" applyFont="1"/>
    <xf numFmtId="0" fontId="9" fillId="0" borderId="0" xfId="3" applyFont="1" applyBorder="1" applyAlignment="1">
      <alignment horizontal="right" vertical="center"/>
    </xf>
    <xf numFmtId="0" fontId="10" fillId="0" borderId="0" xfId="3" applyFont="1" applyAlignment="1">
      <alignment horizontal="center" vertical="center" wrapText="1"/>
    </xf>
    <xf numFmtId="0" fontId="5" fillId="0" borderId="0" xfId="3" applyFont="1"/>
    <xf numFmtId="0" fontId="11" fillId="0" borderId="0" xfId="3" applyFont="1" applyBorder="1" applyAlignment="1">
      <alignment horizontal="right"/>
    </xf>
    <xf numFmtId="49" fontId="5" fillId="0" borderId="0" xfId="3" applyNumberFormat="1" applyFont="1"/>
    <xf numFmtId="49" fontId="4" fillId="0" borderId="6" xfId="4" applyNumberFormat="1" applyFont="1" applyBorder="1" applyAlignment="1">
      <alignment horizontal="center" vertical="center" wrapText="1"/>
    </xf>
    <xf numFmtId="49" fontId="12" fillId="0" borderId="7" xfId="4" applyNumberFormat="1" applyFont="1" applyBorder="1" applyAlignment="1">
      <alignment horizontal="center" vertical="center" wrapText="1"/>
    </xf>
    <xf numFmtId="49" fontId="4" fillId="0" borderId="7" xfId="3" applyNumberFormat="1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49" fontId="7" fillId="0" borderId="9" xfId="4" applyNumberFormat="1" applyFont="1" applyBorder="1" applyAlignment="1">
      <alignment horizontal="center"/>
    </xf>
    <xf numFmtId="49" fontId="7" fillId="0" borderId="10" xfId="3" applyNumberFormat="1" applyFont="1" applyBorder="1" applyAlignment="1">
      <alignment horizontal="center"/>
    </xf>
    <xf numFmtId="49" fontId="7" fillId="0" borderId="11" xfId="3" applyNumberFormat="1" applyFont="1" applyBorder="1" applyAlignment="1">
      <alignment horizontal="center"/>
    </xf>
    <xf numFmtId="0" fontId="3" fillId="0" borderId="12" xfId="4" applyFont="1" applyBorder="1" applyAlignment="1">
      <alignment horizontal="left" vertical="center" wrapText="1"/>
    </xf>
    <xf numFmtId="0" fontId="3" fillId="0" borderId="13" xfId="3" applyFont="1" applyBorder="1" applyAlignment="1">
      <alignment horizontal="center" vertical="center"/>
    </xf>
    <xf numFmtId="49" fontId="3" fillId="0" borderId="13" xfId="3" applyNumberFormat="1" applyFont="1" applyBorder="1" applyAlignment="1">
      <alignment horizontal="right" vertical="center" shrinkToFit="1"/>
    </xf>
    <xf numFmtId="49" fontId="3" fillId="0" borderId="14" xfId="3" applyNumberFormat="1" applyFont="1" applyBorder="1" applyAlignment="1">
      <alignment horizontal="right" vertical="center" shrinkToFit="1"/>
    </xf>
    <xf numFmtId="0" fontId="5" fillId="0" borderId="15" xfId="3" applyFont="1" applyBorder="1"/>
    <xf numFmtId="0" fontId="13" fillId="0" borderId="0" xfId="3" applyFont="1" applyAlignment="1">
      <alignment horizontal="right" vertical="center"/>
    </xf>
    <xf numFmtId="3" fontId="14" fillId="0" borderId="0" xfId="2" applyNumberFormat="1" applyFont="1"/>
    <xf numFmtId="3" fontId="15" fillId="0" borderId="0" xfId="2" applyNumberFormat="1" applyFont="1"/>
    <xf numFmtId="0" fontId="3" fillId="0" borderId="0" xfId="2"/>
    <xf numFmtId="0" fontId="17" fillId="0" borderId="0" xfId="5" applyFont="1" applyAlignment="1">
      <alignment vertical="center"/>
    </xf>
    <xf numFmtId="0" fontId="18" fillId="0" borderId="0" xfId="5" applyFont="1" applyAlignment="1">
      <alignment horizontal="right" vertical="center"/>
    </xf>
    <xf numFmtId="0" fontId="18" fillId="0" borderId="0" xfId="5" applyFont="1" applyAlignment="1">
      <alignment horizontal="right" vertical="center"/>
    </xf>
    <xf numFmtId="0" fontId="19" fillId="0" borderId="0" xfId="5" applyFont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horizontal="center" vertical="center"/>
    </xf>
    <xf numFmtId="0" fontId="21" fillId="0" borderId="0" xfId="5" applyFont="1" applyAlignment="1">
      <alignment horizontal="center" vertical="center"/>
    </xf>
    <xf numFmtId="0" fontId="22" fillId="0" borderId="0" xfId="6" applyFont="1" applyAlignment="1">
      <alignment vertical="center"/>
    </xf>
    <xf numFmtId="165" fontId="23" fillId="0" borderId="0" xfId="5" applyNumberFormat="1" applyFont="1" applyAlignment="1">
      <alignment vertical="center"/>
    </xf>
    <xf numFmtId="0" fontId="24" fillId="0" borderId="0" xfId="5" applyFont="1" applyAlignment="1">
      <alignment horizontal="right" vertical="center"/>
    </xf>
    <xf numFmtId="0" fontId="25" fillId="0" borderId="16" xfId="5" applyFont="1" applyBorder="1" applyAlignment="1">
      <alignment horizontal="center" vertical="center"/>
    </xf>
    <xf numFmtId="3" fontId="21" fillId="0" borderId="17" xfId="5" applyNumberFormat="1" applyFont="1" applyBorder="1" applyAlignment="1">
      <alignment horizontal="center" vertical="center" wrapText="1"/>
    </xf>
    <xf numFmtId="3" fontId="25" fillId="0" borderId="18" xfId="5" applyNumberFormat="1" applyFont="1" applyBorder="1" applyAlignment="1">
      <alignment horizontal="center" vertical="center" wrapText="1"/>
    </xf>
    <xf numFmtId="3" fontId="25" fillId="0" borderId="19" xfId="5" applyNumberFormat="1" applyFont="1" applyBorder="1" applyAlignment="1">
      <alignment horizontal="center" vertical="center" wrapText="1"/>
    </xf>
    <xf numFmtId="3" fontId="25" fillId="0" borderId="16" xfId="5" applyNumberFormat="1" applyFont="1" applyBorder="1" applyAlignment="1">
      <alignment horizontal="center" vertical="center" wrapText="1"/>
    </xf>
    <xf numFmtId="0" fontId="21" fillId="0" borderId="20" xfId="5" applyFont="1" applyBorder="1" applyAlignment="1">
      <alignment horizontal="center" vertical="center"/>
    </xf>
    <xf numFmtId="0" fontId="26" fillId="0" borderId="0" xfId="5" applyFont="1" applyAlignment="1">
      <alignment horizontal="center" vertical="center" wrapText="1"/>
    </xf>
    <xf numFmtId="0" fontId="25" fillId="0" borderId="21" xfId="5" applyFont="1" applyBorder="1" applyAlignment="1">
      <alignment horizontal="center" vertical="center"/>
    </xf>
    <xf numFmtId="3" fontId="25" fillId="0" borderId="22" xfId="5" applyNumberFormat="1" applyFont="1" applyBorder="1" applyAlignment="1">
      <alignment horizontal="center" vertical="center" wrapText="1"/>
    </xf>
    <xf numFmtId="3" fontId="25" fillId="0" borderId="23" xfId="5" applyNumberFormat="1" applyFont="1" applyBorder="1" applyAlignment="1">
      <alignment horizontal="center" vertical="center" wrapText="1"/>
    </xf>
    <xf numFmtId="3" fontId="25" fillId="0" borderId="24" xfId="5" applyNumberFormat="1" applyFont="1" applyBorder="1" applyAlignment="1">
      <alignment horizontal="center" vertical="center" wrapText="1"/>
    </xf>
    <xf numFmtId="3" fontId="25" fillId="0" borderId="21" xfId="5" applyNumberFormat="1" applyFont="1" applyBorder="1" applyAlignment="1">
      <alignment horizontal="center" vertical="center" wrapText="1"/>
    </xf>
    <xf numFmtId="0" fontId="21" fillId="0" borderId="25" xfId="5" applyFont="1" applyBorder="1" applyAlignment="1">
      <alignment horizontal="center" vertical="center"/>
    </xf>
    <xf numFmtId="0" fontId="27" fillId="0" borderId="4" xfId="5" applyFont="1" applyBorder="1" applyAlignment="1">
      <alignment vertical="center" wrapText="1"/>
    </xf>
    <xf numFmtId="0" fontId="19" fillId="0" borderId="4" xfId="5" applyFont="1" applyBorder="1" applyAlignment="1">
      <alignment vertical="center"/>
    </xf>
    <xf numFmtId="0" fontId="19" fillId="0" borderId="26" xfId="5" applyFont="1" applyBorder="1" applyAlignment="1">
      <alignment vertical="center"/>
    </xf>
    <xf numFmtId="0" fontId="28" fillId="0" borderId="0" xfId="5" applyFont="1" applyAlignment="1">
      <alignment vertical="center"/>
    </xf>
    <xf numFmtId="0" fontId="25" fillId="0" borderId="1" xfId="5" applyFont="1" applyBorder="1" applyAlignment="1">
      <alignment vertical="center"/>
    </xf>
    <xf numFmtId="0" fontId="19" fillId="0" borderId="1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9" fillId="0" borderId="1" xfId="5" applyFont="1" applyBorder="1" applyAlignment="1">
      <alignment vertical="center" wrapText="1"/>
    </xf>
    <xf numFmtId="3" fontId="29" fillId="0" borderId="1" xfId="5" applyNumberFormat="1" applyFont="1" applyBorder="1" applyAlignment="1">
      <alignment vertical="center" wrapText="1"/>
    </xf>
    <xf numFmtId="4" fontId="29" fillId="0" borderId="1" xfId="5" applyNumberFormat="1" applyFont="1" applyBorder="1" applyAlignment="1">
      <alignment vertical="center"/>
    </xf>
    <xf numFmtId="3" fontId="29" fillId="0" borderId="1" xfId="5" applyNumberFormat="1" applyFont="1" applyBorder="1" applyAlignment="1">
      <alignment vertical="center"/>
    </xf>
    <xf numFmtId="3" fontId="29" fillId="0" borderId="2" xfId="5" applyNumberFormat="1" applyFont="1" applyBorder="1" applyAlignment="1">
      <alignment vertical="center"/>
    </xf>
    <xf numFmtId="0" fontId="28" fillId="0" borderId="0" xfId="5" applyFont="1" applyAlignment="1">
      <alignment wrapText="1"/>
    </xf>
    <xf numFmtId="0" fontId="20" fillId="0" borderId="0" xfId="5" applyFont="1" applyAlignment="1">
      <alignment wrapText="1"/>
    </xf>
    <xf numFmtId="0" fontId="29" fillId="0" borderId="1" xfId="5" applyFont="1" applyBorder="1" applyAlignment="1">
      <alignment vertical="center"/>
    </xf>
    <xf numFmtId="3" fontId="17" fillId="0" borderId="1" xfId="5" applyNumberFormat="1" applyFont="1" applyBorder="1" applyAlignment="1">
      <alignment vertical="center"/>
    </xf>
    <xf numFmtId="4" fontId="17" fillId="0" borderId="1" xfId="5" applyNumberFormat="1" applyFont="1" applyBorder="1" applyAlignment="1">
      <alignment vertical="center"/>
    </xf>
    <xf numFmtId="3" fontId="17" fillId="0" borderId="2" xfId="5" applyNumberFormat="1" applyFont="1" applyBorder="1" applyAlignment="1">
      <alignment vertical="center"/>
    </xf>
    <xf numFmtId="3" fontId="17" fillId="0" borderId="1" xfId="5" applyNumberFormat="1" applyFont="1" applyBorder="1" applyAlignment="1">
      <alignment vertical="center" wrapText="1"/>
    </xf>
    <xf numFmtId="4" fontId="29" fillId="0" borderId="1" xfId="5" applyNumberFormat="1" applyFont="1" applyBorder="1" applyAlignment="1">
      <alignment horizontal="right" vertical="center"/>
    </xf>
    <xf numFmtId="0" fontId="17" fillId="0" borderId="1" xfId="5" applyFont="1" applyBorder="1" applyAlignment="1">
      <alignment vertical="center" wrapText="1"/>
    </xf>
    <xf numFmtId="3" fontId="30" fillId="0" borderId="1" xfId="5" applyNumberFormat="1" applyFont="1" applyBorder="1" applyAlignment="1">
      <alignment vertical="center"/>
    </xf>
    <xf numFmtId="4" fontId="31" fillId="0" borderId="1" xfId="5" applyNumberFormat="1" applyFont="1" applyBorder="1" applyAlignment="1">
      <alignment vertical="center"/>
    </xf>
    <xf numFmtId="0" fontId="17" fillId="0" borderId="1" xfId="5" applyFont="1" applyBorder="1" applyAlignment="1">
      <alignment vertical="center"/>
    </xf>
    <xf numFmtId="3" fontId="32" fillId="0" borderId="1" xfId="5" applyNumberFormat="1" applyFont="1" applyBorder="1" applyAlignment="1">
      <alignment vertical="center"/>
    </xf>
    <xf numFmtId="3" fontId="32" fillId="0" borderId="1" xfId="5" applyNumberFormat="1" applyFont="1" applyBorder="1" applyAlignment="1">
      <alignment horizontal="right" vertical="center"/>
    </xf>
    <xf numFmtId="3" fontId="23" fillId="0" borderId="1" xfId="5" applyNumberFormat="1" applyFont="1" applyBorder="1" applyAlignment="1">
      <alignment vertical="center"/>
    </xf>
    <xf numFmtId="3" fontId="32" fillId="0" borderId="1" xfId="5" applyNumberFormat="1" applyFont="1" applyBorder="1" applyAlignment="1">
      <alignment vertical="center" shrinkToFit="1"/>
    </xf>
    <xf numFmtId="3" fontId="23" fillId="0" borderId="1" xfId="5" applyNumberFormat="1" applyFont="1" applyBorder="1" applyAlignment="1">
      <alignment vertical="center" shrinkToFit="1"/>
    </xf>
    <xf numFmtId="3" fontId="29" fillId="0" borderId="1" xfId="5" applyNumberFormat="1" applyFont="1" applyBorder="1" applyAlignment="1">
      <alignment horizontal="right" vertical="center"/>
    </xf>
    <xf numFmtId="3" fontId="13" fillId="0" borderId="0" xfId="5" applyNumberFormat="1" applyFont="1" applyAlignment="1">
      <alignment vertical="center"/>
    </xf>
    <xf numFmtId="0" fontId="13" fillId="0" borderId="0" xfId="5" applyFont="1" applyAlignment="1">
      <alignment vertical="center"/>
    </xf>
    <xf numFmtId="0" fontId="25" fillId="0" borderId="1" xfId="5" applyFont="1" applyBorder="1" applyAlignment="1">
      <alignment vertical="center" wrapText="1"/>
    </xf>
    <xf numFmtId="0" fontId="21" fillId="0" borderId="1" xfId="5" applyFont="1" applyBorder="1" applyAlignment="1">
      <alignment vertical="center" wrapText="1"/>
    </xf>
    <xf numFmtId="165" fontId="23" fillId="0" borderId="1" xfId="5" applyNumberFormat="1" applyFont="1" applyBorder="1" applyAlignment="1">
      <alignment vertical="center"/>
    </xf>
    <xf numFmtId="165" fontId="32" fillId="0" borderId="1" xfId="5" applyNumberFormat="1" applyFont="1" applyBorder="1" applyAlignment="1">
      <alignment horizontal="right" vertical="center"/>
    </xf>
    <xf numFmtId="165" fontId="32" fillId="0" borderId="1" xfId="5" applyNumberFormat="1" applyFont="1" applyBorder="1" applyAlignment="1">
      <alignment vertical="center"/>
    </xf>
    <xf numFmtId="0" fontId="28" fillId="0" borderId="0" xfId="5" applyFont="1" applyAlignment="1">
      <alignment vertical="center" wrapText="1"/>
    </xf>
    <xf numFmtId="0" fontId="20" fillId="0" borderId="0" xfId="5" applyFont="1" applyAlignment="1">
      <alignment vertical="center" wrapText="1"/>
    </xf>
    <xf numFmtId="3" fontId="32" fillId="0" borderId="2" xfId="5" applyNumberFormat="1" applyFont="1" applyBorder="1" applyAlignment="1">
      <alignment vertical="center"/>
    </xf>
    <xf numFmtId="0" fontId="33" fillId="0" borderId="1" xfId="5" applyFont="1" applyBorder="1" applyAlignment="1">
      <alignment vertical="center"/>
    </xf>
    <xf numFmtId="3" fontId="23" fillId="0" borderId="2" xfId="5" applyNumberFormat="1" applyFont="1" applyBorder="1" applyAlignment="1">
      <alignment vertical="center"/>
    </xf>
    <xf numFmtId="3" fontId="32" fillId="2" borderId="1" xfId="5" applyNumberFormat="1" applyFont="1" applyFill="1" applyBorder="1" applyAlignment="1">
      <alignment vertical="center"/>
    </xf>
    <xf numFmtId="0" fontId="33" fillId="0" borderId="1" xfId="5" applyFont="1" applyBorder="1" applyAlignment="1">
      <alignment vertical="center" wrapText="1"/>
    </xf>
    <xf numFmtId="165" fontId="17" fillId="0" borderId="1" xfId="5" applyNumberFormat="1" applyFont="1" applyBorder="1" applyAlignment="1">
      <alignment vertical="center"/>
    </xf>
    <xf numFmtId="165" fontId="29" fillId="0" borderId="1" xfId="5" applyNumberFormat="1" applyFont="1" applyBorder="1" applyAlignment="1">
      <alignment vertical="center"/>
    </xf>
    <xf numFmtId="0" fontId="28" fillId="0" borderId="0" xfId="5" applyFont="1" applyAlignment="1">
      <alignment horizontal="center" vertical="center" wrapText="1"/>
    </xf>
    <xf numFmtId="0" fontId="7" fillId="0" borderId="0" xfId="5" applyFont="1" applyAlignment="1">
      <alignment vertical="center"/>
    </xf>
    <xf numFmtId="3" fontId="29" fillId="0" borderId="1" xfId="5" applyNumberFormat="1" applyFont="1" applyBorder="1" applyAlignment="1">
      <alignment horizontal="right" vertical="center" wrapText="1"/>
    </xf>
    <xf numFmtId="4" fontId="32" fillId="0" borderId="1" xfId="5" applyNumberFormat="1" applyFont="1" applyBorder="1" applyAlignment="1">
      <alignment vertical="center"/>
    </xf>
    <xf numFmtId="0" fontId="34" fillId="0" borderId="0" xfId="5" applyFont="1" applyAlignment="1">
      <alignment vertical="center"/>
    </xf>
    <xf numFmtId="0" fontId="35" fillId="0" borderId="0" xfId="5" applyFont="1" applyAlignment="1">
      <alignment vertical="center"/>
    </xf>
    <xf numFmtId="0" fontId="35" fillId="0" borderId="1" xfId="5" applyFont="1" applyBorder="1" applyAlignment="1">
      <alignment vertical="center"/>
    </xf>
    <xf numFmtId="3" fontId="36" fillId="0" borderId="2" xfId="5" applyNumberFormat="1" applyFont="1" applyBorder="1" applyAlignment="1">
      <alignment vertical="center"/>
    </xf>
    <xf numFmtId="3" fontId="36" fillId="0" borderId="1" xfId="5" applyNumberFormat="1" applyFont="1" applyBorder="1" applyAlignment="1">
      <alignment vertical="center"/>
    </xf>
    <xf numFmtId="3" fontId="32" fillId="0" borderId="2" xfId="7" applyNumberFormat="1" applyFont="1" applyBorder="1" applyAlignment="1">
      <alignment vertical="center"/>
    </xf>
    <xf numFmtId="3" fontId="32" fillId="0" borderId="1" xfId="7" applyNumberFormat="1" applyFont="1" applyBorder="1" applyAlignment="1">
      <alignment vertical="center"/>
    </xf>
    <xf numFmtId="3" fontId="38" fillId="0" borderId="2" xfId="7" applyNumberFormat="1" applyFont="1" applyBorder="1" applyAlignment="1">
      <alignment vertical="center"/>
    </xf>
    <xf numFmtId="3" fontId="38" fillId="0" borderId="1" xfId="7" applyNumberFormat="1" applyFont="1" applyBorder="1" applyAlignment="1">
      <alignment vertical="center"/>
    </xf>
    <xf numFmtId="0" fontId="39" fillId="0" borderId="1" xfId="5" applyFont="1" applyBorder="1" applyAlignment="1">
      <alignment vertical="center" wrapText="1"/>
    </xf>
    <xf numFmtId="3" fontId="23" fillId="0" borderId="1" xfId="5" applyNumberFormat="1" applyFont="1" applyBorder="1" applyAlignment="1">
      <alignment vertical="center" wrapText="1"/>
    </xf>
    <xf numFmtId="3" fontId="34" fillId="0" borderId="0" xfId="5" applyNumberFormat="1" applyFont="1" applyAlignment="1">
      <alignment vertical="center"/>
    </xf>
    <xf numFmtId="0" fontId="21" fillId="0" borderId="27" xfId="5" applyFont="1" applyBorder="1" applyAlignment="1">
      <alignment vertical="center" wrapText="1"/>
    </xf>
    <xf numFmtId="3" fontId="32" fillId="0" borderId="27" xfId="5" applyNumberFormat="1" applyFont="1" applyBorder="1" applyAlignment="1">
      <alignment vertical="center" wrapText="1"/>
    </xf>
    <xf numFmtId="4" fontId="17" fillId="0" borderId="27" xfId="5" applyNumberFormat="1" applyFont="1" applyBorder="1" applyAlignment="1">
      <alignment vertical="center"/>
    </xf>
    <xf numFmtId="3" fontId="29" fillId="0" borderId="28" xfId="5" applyNumberFormat="1" applyFont="1" applyBorder="1" applyAlignment="1">
      <alignment vertical="center"/>
    </xf>
    <xf numFmtId="0" fontId="39" fillId="0" borderId="27" xfId="5" applyFont="1" applyBorder="1" applyAlignment="1">
      <alignment vertical="center" wrapText="1"/>
    </xf>
    <xf numFmtId="3" fontId="23" fillId="0" borderId="27" xfId="5" applyNumberFormat="1" applyFont="1" applyBorder="1" applyAlignment="1">
      <alignment vertical="center"/>
    </xf>
    <xf numFmtId="3" fontId="17" fillId="0" borderId="28" xfId="5" applyNumberFormat="1" applyFont="1" applyBorder="1" applyAlignment="1">
      <alignment vertical="center"/>
    </xf>
    <xf numFmtId="3" fontId="17" fillId="0" borderId="27" xfId="5" applyNumberFormat="1" applyFont="1" applyBorder="1" applyAlignment="1">
      <alignment vertical="center"/>
    </xf>
    <xf numFmtId="0" fontId="21" fillId="0" borderId="29" xfId="5" applyFont="1" applyBorder="1" applyAlignment="1">
      <alignment vertical="center"/>
    </xf>
    <xf numFmtId="3" fontId="21" fillId="0" borderId="30" xfId="5" applyNumberFormat="1" applyFont="1" applyBorder="1" applyAlignment="1">
      <alignment horizontal="right" vertical="center"/>
    </xf>
    <xf numFmtId="3" fontId="21" fillId="0" borderId="31" xfId="5" applyNumberFormat="1" applyFont="1" applyBorder="1" applyAlignment="1">
      <alignment horizontal="right" vertical="center"/>
    </xf>
    <xf numFmtId="3" fontId="21" fillId="0" borderId="32" xfId="5" applyNumberFormat="1" applyFont="1" applyBorder="1" applyAlignment="1">
      <alignment horizontal="right" vertical="center"/>
    </xf>
    <xf numFmtId="3" fontId="3" fillId="0" borderId="0" xfId="2" applyNumberFormat="1"/>
    <xf numFmtId="3" fontId="41" fillId="0" borderId="0" xfId="2" applyNumberFormat="1" applyFont="1" applyAlignment="1">
      <alignment horizontal="right"/>
    </xf>
    <xf numFmtId="0" fontId="32" fillId="0" borderId="0" xfId="2" applyFont="1"/>
    <xf numFmtId="0" fontId="42" fillId="0" borderId="0" xfId="2" applyFont="1" applyAlignment="1">
      <alignment horizontal="center"/>
    </xf>
    <xf numFmtId="0" fontId="3" fillId="0" borderId="0" xfId="2"/>
    <xf numFmtId="3" fontId="32" fillId="0" borderId="0" xfId="2" applyNumberFormat="1" applyFont="1"/>
    <xf numFmtId="0" fontId="3" fillId="0" borderId="33" xfId="2" applyBorder="1" applyAlignment="1">
      <alignment horizontal="right"/>
    </xf>
    <xf numFmtId="0" fontId="3" fillId="0" borderId="33" xfId="2" applyBorder="1"/>
    <xf numFmtId="0" fontId="42" fillId="0" borderId="34" xfId="2" applyFont="1" applyBorder="1" applyAlignment="1">
      <alignment horizontal="center" vertical="center"/>
    </xf>
    <xf numFmtId="0" fontId="42" fillId="0" borderId="34" xfId="2" applyFont="1" applyBorder="1" applyAlignment="1">
      <alignment horizontal="center" vertical="center" wrapText="1"/>
    </xf>
    <xf numFmtId="3" fontId="21" fillId="0" borderId="35" xfId="2" applyNumberFormat="1" applyFont="1" applyBorder="1" applyAlignment="1">
      <alignment horizontal="center" vertical="center" wrapText="1"/>
    </xf>
    <xf numFmtId="0" fontId="42" fillId="0" borderId="13" xfId="2" applyFont="1" applyBorder="1" applyAlignment="1">
      <alignment horizontal="center" vertical="center"/>
    </xf>
    <xf numFmtId="0" fontId="43" fillId="0" borderId="36" xfId="2" applyFont="1" applyBorder="1"/>
    <xf numFmtId="0" fontId="42" fillId="0" borderId="0" xfId="2" applyFont="1"/>
    <xf numFmtId="0" fontId="32" fillId="0" borderId="37" xfId="2" applyFont="1" applyBorder="1"/>
    <xf numFmtId="0" fontId="32" fillId="0" borderId="36" xfId="2" applyFont="1" applyBorder="1"/>
    <xf numFmtId="0" fontId="32" fillId="0" borderId="36" xfId="2" applyFont="1" applyBorder="1" applyAlignment="1">
      <alignment vertical="center"/>
    </xf>
    <xf numFmtId="0" fontId="32" fillId="0" borderId="0" xfId="2" applyFont="1" applyAlignment="1">
      <alignment vertical="center" wrapText="1"/>
    </xf>
    <xf numFmtId="3" fontId="32" fillId="0" borderId="38" xfId="2" applyNumberFormat="1" applyFont="1" applyBorder="1" applyAlignment="1">
      <alignment vertical="center"/>
    </xf>
    <xf numFmtId="0" fontId="32" fillId="0" borderId="0" xfId="2" applyFont="1" applyAlignment="1">
      <alignment vertical="center"/>
    </xf>
    <xf numFmtId="9" fontId="32" fillId="0" borderId="0" xfId="2" applyNumberFormat="1" applyFont="1" applyAlignment="1">
      <alignment horizontal="left" vertical="center" wrapText="1"/>
    </xf>
    <xf numFmtId="0" fontId="42" fillId="0" borderId="36" xfId="2" applyFont="1" applyBorder="1" applyAlignment="1">
      <alignment vertical="center"/>
    </xf>
    <xf numFmtId="9" fontId="32" fillId="0" borderId="0" xfId="2" applyNumberFormat="1" applyFont="1" applyAlignment="1">
      <alignment horizontal="left" vertical="center"/>
    </xf>
    <xf numFmtId="3" fontId="42" fillId="0" borderId="38" xfId="2" applyNumberFormat="1" applyFont="1" applyBorder="1" applyAlignment="1">
      <alignment vertical="center"/>
    </xf>
    <xf numFmtId="9" fontId="32" fillId="0" borderId="0" xfId="2" applyNumberFormat="1" applyFont="1" applyAlignment="1">
      <alignment horizontal="left"/>
    </xf>
    <xf numFmtId="3" fontId="32" fillId="0" borderId="38" xfId="2" applyNumberFormat="1" applyFont="1" applyBorder="1"/>
    <xf numFmtId="10" fontId="32" fillId="0" borderId="0" xfId="2" applyNumberFormat="1" applyFont="1" applyAlignment="1">
      <alignment horizontal="left"/>
    </xf>
    <xf numFmtId="3" fontId="42" fillId="0" borderId="38" xfId="2" applyNumberFormat="1" applyFont="1" applyBorder="1"/>
    <xf numFmtId="0" fontId="42" fillId="0" borderId="36" xfId="2" applyFont="1" applyBorder="1"/>
    <xf numFmtId="10" fontId="32" fillId="0" borderId="0" xfId="2" applyNumberFormat="1" applyFont="1"/>
    <xf numFmtId="0" fontId="43" fillId="0" borderId="36" xfId="2" applyFont="1" applyBorder="1"/>
    <xf numFmtId="0" fontId="43" fillId="0" borderId="0" xfId="2" applyFont="1"/>
    <xf numFmtId="0" fontId="32" fillId="0" borderId="36" xfId="2" applyFont="1" applyBorder="1" applyAlignment="1">
      <alignment vertical="top"/>
    </xf>
    <xf numFmtId="10" fontId="32" fillId="0" borderId="0" xfId="2" applyNumberFormat="1" applyFont="1" applyAlignment="1">
      <alignment wrapText="1"/>
    </xf>
    <xf numFmtId="3" fontId="32" fillId="0" borderId="39" xfId="2" applyNumberFormat="1" applyFont="1" applyBorder="1"/>
    <xf numFmtId="0" fontId="42" fillId="0" borderId="40" xfId="2" applyFont="1" applyBorder="1"/>
    <xf numFmtId="0" fontId="32" fillId="0" borderId="41" xfId="2" applyFont="1" applyBorder="1"/>
    <xf numFmtId="3" fontId="42" fillId="0" borderId="42" xfId="2" applyNumberFormat="1" applyFont="1" applyBorder="1"/>
    <xf numFmtId="3" fontId="44" fillId="0" borderId="0" xfId="2" applyNumberFormat="1" applyFont="1" applyAlignment="1">
      <alignment horizontal="right" vertical="top" wrapText="1"/>
    </xf>
  </cellXfs>
  <cellStyles count="8">
    <cellStyle name="Normál" xfId="0" builtinId="0"/>
    <cellStyle name="Normál 2" xfId="2" xr:uid="{7993AA2D-D72C-44FF-B55B-2F1F8423A918}"/>
    <cellStyle name="Normál 3" xfId="3" xr:uid="{AA539B57-D7CE-4545-BDCE-84B0A1D9B767}"/>
    <cellStyle name="Normál 4" xfId="6" xr:uid="{00A3BD86-050F-4597-BE0C-53DA17E7B027}"/>
    <cellStyle name="Normál_  3   _2010.évi állami" xfId="5" xr:uid="{B5AC384D-BE49-490F-81A6-7B86C8E4140A}"/>
    <cellStyle name="Normál_004.03. 2013. évi  Költségvetés táblázatai (2013.03.07.) 16 óra." xfId="1" xr:uid="{22E15D97-C197-48C0-9E8E-61168756B315}"/>
    <cellStyle name="Normál_2014%20évi%20támogatás%20MÁK%20adatok%20alapján(1)" xfId="7" xr:uid="{CE4806D9-F50C-4116-8B90-6DE7970C645A}"/>
    <cellStyle name="Normal_KTRSZJ" xfId="4" xr:uid="{09E8F205-0868-4B4B-B9F2-C573685E46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inten.laszlo/Documents/Hivatal/K&#233;pvisel&#337;test&#252;leti%20&#252;l&#233;sek/2024/janu&#225;r%2025/2024%20&#233;vi%20k&#246;lts&#233;gvet&#233;s/2024.%20&#233;vi%20ktv%20mell&#233;klet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2024 évi állami tám"/>
      <sheetName val="közhatalmi bevételek"/>
      <sheetName val="tám, végl. pe.átv  "/>
      <sheetName val="felh. bev.  "/>
      <sheetName val="mc.pe.átad"/>
      <sheetName val="felhalm. kiad.  "/>
      <sheetName val="tartalék"/>
      <sheetName val="ellátottak önk."/>
      <sheetName val="pü.mérleg Önkorm."/>
      <sheetName val="ÖNK kötelező-nem kötelező"/>
      <sheetName val="Egyéb ki nem emelt"/>
      <sheetName val="Intézm kötelező-nem kötelező"/>
      <sheetName val="pü.mérleg Hivatal"/>
      <sheetName val="püm. GAMESZ. "/>
      <sheetName val="püm Festetics"/>
      <sheetName val="püm-TASZII."/>
      <sheetName val="likvid"/>
      <sheetName val="létszám"/>
      <sheetName val="hitelállomány "/>
      <sheetName val="Kötváll ÖNK"/>
      <sheetName val="közvetett t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72">
          <cell r="AJ72">
            <v>889112</v>
          </cell>
          <cell r="AK72">
            <v>608888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D8060-9B0F-40CF-ADE2-F508E0C07609}">
  <dimension ref="A1:H105"/>
  <sheetViews>
    <sheetView workbookViewId="0">
      <selection activeCell="A2" sqref="A2:G2"/>
    </sheetView>
  </sheetViews>
  <sheetFormatPr defaultColWidth="9.140625" defaultRowHeight="11.25" x14ac:dyDescent="0.2"/>
  <cols>
    <col min="1" max="1" width="19.42578125" style="1" customWidth="1"/>
    <col min="2" max="2" width="50" style="1" customWidth="1"/>
    <col min="3" max="3" width="15" style="1" customWidth="1"/>
    <col min="4" max="4" width="10.140625" style="1" bestFit="1" customWidth="1"/>
    <col min="5" max="6" width="10.42578125" style="1" bestFit="1" customWidth="1"/>
    <col min="7" max="7" width="10.140625" style="1" bestFit="1" customWidth="1"/>
    <col min="8" max="16384" width="9.140625" style="1"/>
  </cols>
  <sheetData>
    <row r="1" spans="1:8" x14ac:dyDescent="0.2">
      <c r="D1" s="2"/>
      <c r="F1" s="64" t="s">
        <v>149</v>
      </c>
      <c r="G1" s="64"/>
    </row>
    <row r="2" spans="1:8" x14ac:dyDescent="0.2">
      <c r="A2" s="64" t="s">
        <v>0</v>
      </c>
      <c r="B2" s="64"/>
      <c r="C2" s="64"/>
      <c r="D2" s="64"/>
      <c r="E2" s="64"/>
      <c r="F2" s="64"/>
      <c r="G2" s="64"/>
    </row>
    <row r="3" spans="1:8" x14ac:dyDescent="0.2">
      <c r="A3" s="65" t="s">
        <v>1</v>
      </c>
      <c r="B3" s="65"/>
      <c r="C3" s="65"/>
      <c r="D3" s="65"/>
      <c r="E3" s="65"/>
      <c r="F3" s="65"/>
      <c r="G3" s="65"/>
    </row>
    <row r="4" spans="1:8" x14ac:dyDescent="0.2">
      <c r="A4" s="65" t="s">
        <v>2</v>
      </c>
      <c r="B4" s="65"/>
      <c r="C4" s="65"/>
      <c r="D4" s="65"/>
      <c r="E4" s="65"/>
      <c r="F4" s="65"/>
      <c r="G4" s="65"/>
    </row>
    <row r="5" spans="1:8" x14ac:dyDescent="0.2">
      <c r="A5" s="66" t="s">
        <v>3</v>
      </c>
      <c r="B5" s="66"/>
      <c r="C5" s="66"/>
      <c r="D5" s="66"/>
      <c r="E5" s="66"/>
      <c r="F5" s="66"/>
      <c r="G5" s="66"/>
    </row>
    <row r="6" spans="1:8" x14ac:dyDescent="0.2">
      <c r="A6" s="3"/>
      <c r="B6" s="3"/>
      <c r="C6" s="3"/>
    </row>
    <row r="7" spans="1:8" ht="14.25" customHeight="1" x14ac:dyDescent="0.2">
      <c r="A7" s="4" t="s">
        <v>4</v>
      </c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5"/>
    </row>
    <row r="8" spans="1:8" ht="14.25" customHeight="1" x14ac:dyDescent="0.2">
      <c r="A8" s="62" t="s">
        <v>11</v>
      </c>
      <c r="B8" s="63" t="s">
        <v>12</v>
      </c>
      <c r="C8" s="63" t="s">
        <v>13</v>
      </c>
      <c r="D8" s="6"/>
      <c r="E8" s="7"/>
      <c r="F8" s="7"/>
    </row>
    <row r="9" spans="1:8" ht="14.25" customHeight="1" x14ac:dyDescent="0.2">
      <c r="A9" s="62"/>
      <c r="B9" s="63"/>
      <c r="C9" s="63"/>
      <c r="D9" s="8" t="s">
        <v>14</v>
      </c>
      <c r="E9" s="8" t="s">
        <v>15</v>
      </c>
      <c r="F9" s="8" t="s">
        <v>16</v>
      </c>
      <c r="G9" s="8" t="s">
        <v>17</v>
      </c>
    </row>
    <row r="10" spans="1:8" x14ac:dyDescent="0.2">
      <c r="A10" s="9" t="s">
        <v>18</v>
      </c>
      <c r="B10" s="5"/>
      <c r="C10" s="5"/>
    </row>
    <row r="11" spans="1:8" ht="12" customHeight="1" x14ac:dyDescent="0.2">
      <c r="A11" s="9"/>
      <c r="B11" s="5"/>
      <c r="C11" s="5"/>
    </row>
    <row r="12" spans="1:8" ht="12" customHeight="1" x14ac:dyDescent="0.2">
      <c r="A12" s="9" t="s">
        <v>19</v>
      </c>
      <c r="B12" s="5"/>
      <c r="C12" s="5"/>
    </row>
    <row r="13" spans="1:8" ht="12" customHeight="1" x14ac:dyDescent="0.2">
      <c r="A13" s="10" t="s">
        <v>20</v>
      </c>
      <c r="B13" s="11" t="s">
        <v>21</v>
      </c>
      <c r="C13" s="3" t="s">
        <v>22</v>
      </c>
      <c r="D13" s="12">
        <v>300</v>
      </c>
      <c r="E13" s="12">
        <v>300</v>
      </c>
      <c r="F13" s="12">
        <v>300</v>
      </c>
      <c r="G13" s="12">
        <v>300</v>
      </c>
    </row>
    <row r="14" spans="1:8" ht="12" customHeight="1" x14ac:dyDescent="0.2">
      <c r="A14" s="13" t="s">
        <v>23</v>
      </c>
      <c r="B14" s="14" t="s">
        <v>24</v>
      </c>
      <c r="C14" s="3" t="s">
        <v>22</v>
      </c>
      <c r="D14" s="15">
        <v>119</v>
      </c>
      <c r="E14" s="15">
        <v>119</v>
      </c>
      <c r="F14" s="15">
        <v>119</v>
      </c>
      <c r="G14" s="15">
        <v>119</v>
      </c>
    </row>
    <row r="15" spans="1:8" ht="12" customHeight="1" x14ac:dyDescent="0.2">
      <c r="A15" s="13" t="s">
        <v>25</v>
      </c>
      <c r="B15" s="14" t="s">
        <v>26</v>
      </c>
      <c r="C15" s="3" t="s">
        <v>22</v>
      </c>
      <c r="D15" s="15">
        <v>10</v>
      </c>
      <c r="E15" s="15">
        <v>10</v>
      </c>
      <c r="F15" s="15">
        <v>10</v>
      </c>
      <c r="G15" s="15">
        <v>10</v>
      </c>
    </row>
    <row r="16" spans="1:8" ht="12" customHeight="1" x14ac:dyDescent="0.2">
      <c r="A16" s="13" t="s">
        <v>27</v>
      </c>
      <c r="B16" s="14" t="s">
        <v>28</v>
      </c>
      <c r="C16" s="16" t="s">
        <v>22</v>
      </c>
      <c r="D16" s="15">
        <v>900</v>
      </c>
      <c r="E16" s="15">
        <v>900</v>
      </c>
      <c r="F16" s="15">
        <v>900</v>
      </c>
      <c r="G16" s="15">
        <v>900</v>
      </c>
    </row>
    <row r="17" spans="1:7" ht="12" customHeight="1" x14ac:dyDescent="0.2">
      <c r="A17" s="13" t="s">
        <v>29</v>
      </c>
      <c r="B17" s="14" t="s">
        <v>30</v>
      </c>
      <c r="C17" s="16" t="s">
        <v>22</v>
      </c>
      <c r="D17" s="15">
        <v>1158</v>
      </c>
      <c r="E17" s="15">
        <v>1190</v>
      </c>
      <c r="F17" s="15">
        <v>1190</v>
      </c>
      <c r="G17" s="15">
        <v>1190</v>
      </c>
    </row>
    <row r="18" spans="1:7" ht="12" customHeight="1" x14ac:dyDescent="0.2">
      <c r="A18" s="13" t="s">
        <v>31</v>
      </c>
      <c r="B18" s="10" t="s">
        <v>32</v>
      </c>
      <c r="C18" s="16" t="s">
        <v>22</v>
      </c>
      <c r="D18" s="17">
        <v>10</v>
      </c>
      <c r="E18" s="17">
        <v>10</v>
      </c>
      <c r="F18" s="17">
        <v>10</v>
      </c>
      <c r="G18" s="17">
        <v>10</v>
      </c>
    </row>
    <row r="19" spans="1:7" ht="12" customHeight="1" x14ac:dyDescent="0.2">
      <c r="A19" s="14"/>
      <c r="B19" s="14" t="s">
        <v>33</v>
      </c>
      <c r="C19" s="16" t="s">
        <v>22</v>
      </c>
      <c r="D19" s="15">
        <v>3055</v>
      </c>
      <c r="E19" s="15">
        <v>3055</v>
      </c>
      <c r="F19" s="15">
        <v>3055</v>
      </c>
      <c r="G19" s="15">
        <v>3055</v>
      </c>
    </row>
    <row r="20" spans="1:7" ht="12" customHeight="1" x14ac:dyDescent="0.2">
      <c r="A20" s="18" t="s">
        <v>34</v>
      </c>
      <c r="B20" s="19" t="s">
        <v>35</v>
      </c>
      <c r="C20" s="20" t="s">
        <v>22</v>
      </c>
      <c r="D20" s="21">
        <v>40</v>
      </c>
      <c r="E20" s="21">
        <v>40</v>
      </c>
      <c r="F20" s="21">
        <v>40</v>
      </c>
      <c r="G20" s="21">
        <v>40</v>
      </c>
    </row>
    <row r="21" spans="1:7" ht="12" customHeight="1" x14ac:dyDescent="0.2">
      <c r="A21" s="18"/>
      <c r="B21" s="22" t="s">
        <v>36</v>
      </c>
      <c r="C21" s="20" t="s">
        <v>22</v>
      </c>
      <c r="D21" s="23">
        <v>15</v>
      </c>
      <c r="E21" s="23">
        <v>15</v>
      </c>
      <c r="F21" s="23">
        <v>15</v>
      </c>
      <c r="G21" s="23">
        <v>15</v>
      </c>
    </row>
    <row r="22" spans="1:7" ht="12" customHeight="1" x14ac:dyDescent="0.2">
      <c r="A22" s="24" t="s">
        <v>37</v>
      </c>
      <c r="B22" s="24" t="s">
        <v>38</v>
      </c>
      <c r="C22" s="25" t="s">
        <v>22</v>
      </c>
      <c r="D22" s="26">
        <v>904</v>
      </c>
      <c r="E22" s="26">
        <v>904</v>
      </c>
      <c r="F22" s="26">
        <v>904</v>
      </c>
      <c r="G22" s="26">
        <v>904</v>
      </c>
    </row>
    <row r="23" spans="1:7" ht="12" customHeight="1" x14ac:dyDescent="0.2">
      <c r="B23" s="24" t="s">
        <v>39</v>
      </c>
      <c r="C23" s="2" t="s">
        <v>22</v>
      </c>
      <c r="D23" s="26">
        <v>25</v>
      </c>
      <c r="E23" s="26">
        <v>25</v>
      </c>
      <c r="F23" s="26">
        <v>25</v>
      </c>
      <c r="G23" s="26">
        <v>25</v>
      </c>
    </row>
    <row r="24" spans="1:7" ht="12" customHeight="1" x14ac:dyDescent="0.2">
      <c r="B24" s="24" t="s">
        <v>40</v>
      </c>
      <c r="C24" s="2" t="s">
        <v>22</v>
      </c>
      <c r="D24" s="26">
        <v>119</v>
      </c>
      <c r="E24" s="26">
        <v>119</v>
      </c>
      <c r="F24" s="26">
        <v>119</v>
      </c>
      <c r="G24" s="26">
        <v>119</v>
      </c>
    </row>
    <row r="25" spans="1:7" ht="12" customHeight="1" x14ac:dyDescent="0.2">
      <c r="A25" s="27">
        <v>42928</v>
      </c>
      <c r="B25" s="24" t="s">
        <v>41</v>
      </c>
      <c r="C25" s="2" t="s">
        <v>22</v>
      </c>
      <c r="D25" s="26">
        <v>300</v>
      </c>
      <c r="E25" s="26">
        <v>300</v>
      </c>
      <c r="F25" s="26">
        <v>300</v>
      </c>
      <c r="G25" s="26">
        <v>300</v>
      </c>
    </row>
    <row r="26" spans="1:7" ht="12" customHeight="1" x14ac:dyDescent="0.2">
      <c r="A26" s="1" t="s">
        <v>42</v>
      </c>
      <c r="B26" s="24" t="s">
        <v>43</v>
      </c>
      <c r="C26" s="28" t="s">
        <v>22</v>
      </c>
      <c r="D26" s="26">
        <v>11430</v>
      </c>
      <c r="E26" s="26">
        <f>D26</f>
        <v>11430</v>
      </c>
      <c r="F26" s="26">
        <f t="shared" ref="F26:G26" si="0">E26</f>
        <v>11430</v>
      </c>
      <c r="G26" s="26">
        <f t="shared" si="0"/>
        <v>11430</v>
      </c>
    </row>
    <row r="27" spans="1:7" ht="12" customHeight="1" x14ac:dyDescent="0.2">
      <c r="A27" s="1" t="s">
        <v>44</v>
      </c>
      <c r="B27" s="24" t="s">
        <v>45</v>
      </c>
      <c r="C27" s="28" t="s">
        <v>22</v>
      </c>
      <c r="D27" s="26">
        <v>5640</v>
      </c>
      <c r="E27" s="26">
        <v>5640</v>
      </c>
      <c r="F27" s="26">
        <v>5640</v>
      </c>
      <c r="G27" s="26">
        <v>5640</v>
      </c>
    </row>
    <row r="28" spans="1:7" ht="12" customHeight="1" x14ac:dyDescent="0.2">
      <c r="A28" s="29" t="s">
        <v>46</v>
      </c>
      <c r="B28" s="30" t="s">
        <v>47</v>
      </c>
      <c r="C28" s="31" t="s">
        <v>22</v>
      </c>
      <c r="D28" s="29">
        <v>217</v>
      </c>
      <c r="E28" s="29">
        <v>217</v>
      </c>
      <c r="F28" s="29">
        <v>217</v>
      </c>
      <c r="G28" s="29">
        <v>217</v>
      </c>
    </row>
    <row r="29" spans="1:7" ht="12" customHeight="1" x14ac:dyDescent="0.2">
      <c r="A29" s="1" t="s">
        <v>48</v>
      </c>
      <c r="B29" s="1" t="s">
        <v>49</v>
      </c>
      <c r="C29" s="2" t="s">
        <v>22</v>
      </c>
      <c r="D29" s="26">
        <v>3200</v>
      </c>
      <c r="E29" s="26">
        <v>3200</v>
      </c>
      <c r="F29" s="26">
        <v>3200</v>
      </c>
      <c r="G29" s="26">
        <v>3200</v>
      </c>
    </row>
    <row r="30" spans="1:7" ht="12" customHeight="1" x14ac:dyDescent="0.2">
      <c r="A30" s="1" t="s">
        <v>50</v>
      </c>
      <c r="B30" s="1" t="s">
        <v>51</v>
      </c>
      <c r="C30" s="2" t="s">
        <v>22</v>
      </c>
      <c r="D30" s="26">
        <v>4764</v>
      </c>
      <c r="E30" s="26">
        <v>5233</v>
      </c>
      <c r="F30" s="26">
        <v>5233</v>
      </c>
      <c r="G30" s="26">
        <v>5233</v>
      </c>
    </row>
    <row r="31" spans="1:7" ht="12" customHeight="1" x14ac:dyDescent="0.2">
      <c r="A31" s="1" t="s">
        <v>52</v>
      </c>
      <c r="B31" s="1" t="s">
        <v>53</v>
      </c>
      <c r="C31" s="28">
        <v>46022</v>
      </c>
      <c r="D31" s="26">
        <v>10638</v>
      </c>
      <c r="E31" s="1">
        <v>10638</v>
      </c>
    </row>
    <row r="32" spans="1:7" ht="12" customHeight="1" x14ac:dyDescent="0.2">
      <c r="A32" s="1" t="s">
        <v>54</v>
      </c>
      <c r="B32" s="24" t="s">
        <v>55</v>
      </c>
      <c r="C32" s="28" t="s">
        <v>22</v>
      </c>
      <c r="D32" s="26">
        <v>2400</v>
      </c>
      <c r="E32" s="26">
        <v>2400</v>
      </c>
      <c r="F32" s="26">
        <v>2400</v>
      </c>
      <c r="G32" s="26">
        <v>2400</v>
      </c>
    </row>
    <row r="33" spans="1:7" ht="12" customHeight="1" x14ac:dyDescent="0.2">
      <c r="A33" s="1" t="s">
        <v>56</v>
      </c>
      <c r="B33" s="1" t="s">
        <v>57</v>
      </c>
      <c r="C33" s="32">
        <v>45657</v>
      </c>
      <c r="D33" s="26">
        <v>4024</v>
      </c>
      <c r="E33" s="26"/>
      <c r="F33" s="26"/>
      <c r="G33" s="26"/>
    </row>
    <row r="34" spans="1:7" ht="12" customHeight="1" x14ac:dyDescent="0.2">
      <c r="A34" s="1" t="s">
        <v>58</v>
      </c>
      <c r="B34" s="1" t="s">
        <v>59</v>
      </c>
      <c r="C34" s="32" t="s">
        <v>22</v>
      </c>
      <c r="D34" s="26">
        <v>1372</v>
      </c>
      <c r="E34" s="26">
        <v>1372</v>
      </c>
      <c r="F34" s="26">
        <v>1372</v>
      </c>
      <c r="G34" s="26">
        <v>1372</v>
      </c>
    </row>
    <row r="35" spans="1:7" ht="12" customHeight="1" x14ac:dyDescent="0.2">
      <c r="A35" s="1" t="s">
        <v>60</v>
      </c>
      <c r="B35" s="1" t="s">
        <v>61</v>
      </c>
      <c r="C35" s="32">
        <v>46265</v>
      </c>
      <c r="D35" s="26">
        <v>6203</v>
      </c>
      <c r="E35" s="26">
        <v>6203</v>
      </c>
      <c r="F35" s="26">
        <v>4136</v>
      </c>
      <c r="G35" s="26"/>
    </row>
    <row r="36" spans="1:7" ht="12" customHeight="1" x14ac:dyDescent="0.2">
      <c r="A36" s="27" t="s">
        <v>62</v>
      </c>
      <c r="B36" s="1" t="s">
        <v>63</v>
      </c>
      <c r="C36" s="28">
        <v>45361</v>
      </c>
      <c r="D36" s="1">
        <v>122</v>
      </c>
    </row>
    <row r="37" spans="1:7" ht="12" customHeight="1" x14ac:dyDescent="0.2">
      <c r="B37" s="1" t="s">
        <v>64</v>
      </c>
      <c r="C37" s="2" t="s">
        <v>22</v>
      </c>
      <c r="D37" s="26">
        <v>2000</v>
      </c>
      <c r="E37" s="26">
        <v>2000</v>
      </c>
      <c r="F37" s="26">
        <v>2000</v>
      </c>
      <c r="G37" s="26">
        <v>2000</v>
      </c>
    </row>
    <row r="38" spans="1:7" ht="12" customHeight="1" x14ac:dyDescent="0.2">
      <c r="A38" s="1" t="s">
        <v>65</v>
      </c>
      <c r="B38" s="1" t="s">
        <v>66</v>
      </c>
      <c r="C38" s="2" t="s">
        <v>22</v>
      </c>
      <c r="D38" s="26">
        <v>780</v>
      </c>
      <c r="E38" s="26">
        <v>780</v>
      </c>
      <c r="F38" s="26">
        <v>780</v>
      </c>
      <c r="G38" s="26">
        <v>780</v>
      </c>
    </row>
    <row r="39" spans="1:7" ht="12" customHeight="1" x14ac:dyDescent="0.2">
      <c r="A39" s="1" t="s">
        <v>67</v>
      </c>
      <c r="B39" s="1" t="s">
        <v>68</v>
      </c>
      <c r="C39" s="28">
        <v>45565</v>
      </c>
      <c r="D39" s="26">
        <v>5015</v>
      </c>
      <c r="E39" s="26"/>
      <c r="F39" s="26"/>
      <c r="G39" s="26"/>
    </row>
    <row r="40" spans="1:7" ht="12" customHeight="1" x14ac:dyDescent="0.2">
      <c r="A40" s="1" t="s">
        <v>69</v>
      </c>
      <c r="B40" s="1" t="s">
        <v>70</v>
      </c>
      <c r="C40" s="28">
        <v>45002</v>
      </c>
      <c r="D40" s="26">
        <v>1772</v>
      </c>
      <c r="E40" s="26"/>
      <c r="F40" s="26"/>
      <c r="G40" s="26"/>
    </row>
    <row r="41" spans="1:7" ht="12" customHeight="1" x14ac:dyDescent="0.2">
      <c r="A41" s="1" t="s">
        <v>71</v>
      </c>
      <c r="B41" s="1" t="s">
        <v>72</v>
      </c>
      <c r="C41" s="28" t="s">
        <v>22</v>
      </c>
      <c r="D41" s="26">
        <v>5280</v>
      </c>
      <c r="E41" s="26">
        <v>5280</v>
      </c>
      <c r="F41" s="26">
        <v>5280</v>
      </c>
      <c r="G41" s="26">
        <v>5280</v>
      </c>
    </row>
    <row r="42" spans="1:7" ht="12" customHeight="1" x14ac:dyDescent="0.2">
      <c r="A42" s="1" t="s">
        <v>73</v>
      </c>
      <c r="B42" s="1" t="s">
        <v>74</v>
      </c>
      <c r="C42" s="28" t="s">
        <v>22</v>
      </c>
      <c r="D42" s="26">
        <v>7000</v>
      </c>
      <c r="E42" s="26">
        <v>7000</v>
      </c>
      <c r="F42" s="26">
        <v>7000</v>
      </c>
      <c r="G42" s="26">
        <v>7000</v>
      </c>
    </row>
    <row r="43" spans="1:7" ht="12" customHeight="1" x14ac:dyDescent="0.2">
      <c r="C43" s="2"/>
      <c r="D43" s="26"/>
      <c r="E43" s="26"/>
      <c r="F43" s="26"/>
      <c r="G43" s="26"/>
    </row>
    <row r="44" spans="1:7" ht="12" customHeight="1" x14ac:dyDescent="0.2">
      <c r="A44" s="33" t="s">
        <v>75</v>
      </c>
      <c r="C44" s="2"/>
      <c r="D44" s="26"/>
      <c r="E44" s="26"/>
      <c r="F44" s="26"/>
      <c r="G44" s="26"/>
    </row>
    <row r="45" spans="1:7" ht="12" customHeight="1" x14ac:dyDescent="0.2">
      <c r="A45" s="13" t="s">
        <v>76</v>
      </c>
      <c r="B45" s="14" t="s">
        <v>77</v>
      </c>
      <c r="C45" s="3" t="s">
        <v>22</v>
      </c>
      <c r="D45" s="15">
        <v>20480</v>
      </c>
      <c r="E45" s="15">
        <v>21000</v>
      </c>
      <c r="F45" s="15">
        <v>21000</v>
      </c>
      <c r="G45" s="15">
        <v>21000</v>
      </c>
    </row>
    <row r="46" spans="1:7" ht="12" customHeight="1" x14ac:dyDescent="0.2">
      <c r="A46" s="13" t="s">
        <v>76</v>
      </c>
      <c r="B46" s="14" t="s">
        <v>78</v>
      </c>
      <c r="C46" s="3" t="s">
        <v>22</v>
      </c>
      <c r="D46" s="15">
        <v>27306</v>
      </c>
      <c r="E46" s="15">
        <v>27500</v>
      </c>
      <c r="F46" s="15">
        <v>27500</v>
      </c>
      <c r="G46" s="15">
        <v>27500</v>
      </c>
    </row>
    <row r="47" spans="1:7" ht="12" customHeight="1" x14ac:dyDescent="0.2">
      <c r="C47" s="2"/>
      <c r="D47" s="26"/>
      <c r="E47" s="26"/>
      <c r="F47" s="26"/>
      <c r="G47" s="26"/>
    </row>
    <row r="48" spans="1:7" x14ac:dyDescent="0.2">
      <c r="A48" s="33" t="s">
        <v>79</v>
      </c>
    </row>
    <row r="49" spans="1:7" ht="12" customHeight="1" x14ac:dyDescent="0.2">
      <c r="A49" s="18" t="s">
        <v>80</v>
      </c>
      <c r="B49" s="19" t="s">
        <v>81</v>
      </c>
      <c r="C49" s="20" t="s">
        <v>22</v>
      </c>
      <c r="D49" s="23">
        <v>428</v>
      </c>
      <c r="E49" s="23">
        <v>428</v>
      </c>
      <c r="F49" s="23">
        <v>428</v>
      </c>
      <c r="G49" s="23">
        <v>428</v>
      </c>
    </row>
    <row r="50" spans="1:7" ht="12" customHeight="1" x14ac:dyDescent="0.2">
      <c r="A50" s="10" t="s">
        <v>82</v>
      </c>
      <c r="B50" s="10" t="s">
        <v>83</v>
      </c>
      <c r="C50" s="34" t="s">
        <v>22</v>
      </c>
      <c r="D50" s="35">
        <v>248</v>
      </c>
      <c r="E50" s="35">
        <v>248</v>
      </c>
      <c r="F50" s="35">
        <v>248</v>
      </c>
      <c r="G50" s="35">
        <v>248</v>
      </c>
    </row>
    <row r="51" spans="1:7" ht="12" customHeight="1" x14ac:dyDescent="0.2">
      <c r="A51" s="36" t="s">
        <v>84</v>
      </c>
      <c r="B51" s="36" t="s">
        <v>85</v>
      </c>
      <c r="C51" s="37" t="s">
        <v>22</v>
      </c>
      <c r="D51" s="38">
        <v>1863</v>
      </c>
      <c r="E51" s="38">
        <v>1863</v>
      </c>
      <c r="F51" s="38">
        <v>1863</v>
      </c>
      <c r="G51" s="38">
        <v>1863</v>
      </c>
    </row>
    <row r="52" spans="1:7" ht="22.5" x14ac:dyDescent="0.2">
      <c r="A52" s="39" t="s">
        <v>86</v>
      </c>
      <c r="B52" s="40" t="s">
        <v>87</v>
      </c>
      <c r="C52" s="41">
        <v>47150</v>
      </c>
      <c r="D52" s="42">
        <v>4217</v>
      </c>
      <c r="E52" s="42">
        <v>4217</v>
      </c>
      <c r="F52" s="42">
        <v>4217</v>
      </c>
      <c r="G52" s="42">
        <v>4217</v>
      </c>
    </row>
    <row r="53" spans="1:7" ht="12" customHeight="1" x14ac:dyDescent="0.2">
      <c r="A53" s="1" t="s">
        <v>88</v>
      </c>
      <c r="B53" s="1" t="s">
        <v>89</v>
      </c>
      <c r="C53" s="28">
        <v>49633</v>
      </c>
      <c r="D53" s="1">
        <v>921</v>
      </c>
      <c r="E53" s="1">
        <v>921</v>
      </c>
      <c r="F53" s="1">
        <v>921</v>
      </c>
      <c r="G53" s="1">
        <v>921</v>
      </c>
    </row>
    <row r="54" spans="1:7" ht="12" customHeight="1" x14ac:dyDescent="0.2"/>
    <row r="55" spans="1:7" ht="12" customHeight="1" x14ac:dyDescent="0.2">
      <c r="A55" s="33" t="s">
        <v>90</v>
      </c>
    </row>
    <row r="56" spans="1:7" ht="12" customHeight="1" x14ac:dyDescent="0.2">
      <c r="A56" s="18" t="s">
        <v>91</v>
      </c>
      <c r="B56" s="22" t="s">
        <v>92</v>
      </c>
      <c r="C56" s="20" t="s">
        <v>22</v>
      </c>
      <c r="D56" s="23">
        <v>864</v>
      </c>
      <c r="E56" s="23">
        <v>864</v>
      </c>
      <c r="F56" s="23">
        <v>864</v>
      </c>
      <c r="G56" s="23">
        <v>864</v>
      </c>
    </row>
    <row r="57" spans="1:7" ht="12" customHeight="1" x14ac:dyDescent="0.2">
      <c r="A57" s="1" t="s">
        <v>93</v>
      </c>
      <c r="B57" s="24" t="s">
        <v>94</v>
      </c>
      <c r="C57" s="28">
        <v>45473</v>
      </c>
      <c r="D57" s="26">
        <v>3048</v>
      </c>
      <c r="E57" s="26"/>
      <c r="F57" s="26"/>
      <c r="G57" s="26"/>
    </row>
    <row r="58" spans="1:7" ht="12" customHeight="1" x14ac:dyDescent="0.2">
      <c r="A58" s="1" t="s">
        <v>95</v>
      </c>
      <c r="B58" s="1" t="s">
        <v>96</v>
      </c>
      <c r="C58" s="28" t="s">
        <v>22</v>
      </c>
      <c r="D58" s="1">
        <v>424</v>
      </c>
      <c r="E58" s="1">
        <v>424</v>
      </c>
      <c r="F58" s="1">
        <v>424</v>
      </c>
      <c r="G58" s="1">
        <v>424</v>
      </c>
    </row>
    <row r="59" spans="1:7" ht="22.5" customHeight="1" x14ac:dyDescent="0.2">
      <c r="A59" s="27">
        <v>44271</v>
      </c>
      <c r="B59" s="1" t="s">
        <v>97</v>
      </c>
      <c r="C59" s="28" t="s">
        <v>22</v>
      </c>
      <c r="D59" s="1">
        <v>119</v>
      </c>
      <c r="E59" s="1">
        <v>119</v>
      </c>
      <c r="F59" s="1">
        <v>119</v>
      </c>
      <c r="G59" s="1">
        <v>119</v>
      </c>
    </row>
    <row r="60" spans="1:7" ht="12" customHeight="1" x14ac:dyDescent="0.2">
      <c r="A60" s="13" t="s">
        <v>98</v>
      </c>
      <c r="B60" s="14" t="s">
        <v>99</v>
      </c>
      <c r="C60" s="16">
        <v>46022</v>
      </c>
      <c r="D60" s="15">
        <v>10638</v>
      </c>
      <c r="E60" s="15">
        <v>10638</v>
      </c>
      <c r="F60" s="15"/>
      <c r="G60" s="15"/>
    </row>
    <row r="61" spans="1:7" ht="22.5" x14ac:dyDescent="0.2">
      <c r="A61" s="29" t="s">
        <v>100</v>
      </c>
      <c r="B61" s="43" t="s">
        <v>101</v>
      </c>
      <c r="C61" s="44" t="s">
        <v>22</v>
      </c>
      <c r="D61" s="29">
        <v>601</v>
      </c>
      <c r="E61" s="29">
        <v>601</v>
      </c>
      <c r="F61" s="29">
        <v>601</v>
      </c>
      <c r="G61" s="29">
        <v>601</v>
      </c>
    </row>
    <row r="62" spans="1:7" ht="12" customHeight="1" x14ac:dyDescent="0.2"/>
    <row r="63" spans="1:7" x14ac:dyDescent="0.2">
      <c r="A63" s="33" t="s">
        <v>102</v>
      </c>
    </row>
    <row r="64" spans="1:7" ht="22.5" x14ac:dyDescent="0.2">
      <c r="A64" s="39" t="s">
        <v>103</v>
      </c>
      <c r="B64" s="40" t="s">
        <v>104</v>
      </c>
      <c r="C64" s="41" t="s">
        <v>22</v>
      </c>
      <c r="D64" s="42">
        <v>274</v>
      </c>
      <c r="E64" s="42">
        <v>274</v>
      </c>
      <c r="F64" s="42">
        <v>274</v>
      </c>
      <c r="G64" s="42">
        <v>274</v>
      </c>
    </row>
    <row r="65" spans="1:7" ht="12" customHeight="1" x14ac:dyDescent="0.2">
      <c r="A65" s="18" t="s">
        <v>105</v>
      </c>
      <c r="B65" s="22" t="s">
        <v>106</v>
      </c>
      <c r="C65" s="20" t="s">
        <v>22</v>
      </c>
      <c r="D65" s="23">
        <v>1320</v>
      </c>
      <c r="E65" s="23">
        <v>1320</v>
      </c>
      <c r="F65" s="23">
        <v>1320</v>
      </c>
      <c r="G65" s="23">
        <v>1320</v>
      </c>
    </row>
    <row r="66" spans="1:7" ht="12" customHeight="1" x14ac:dyDescent="0.2">
      <c r="A66" s="1" t="s">
        <v>107</v>
      </c>
      <c r="B66" s="24" t="s">
        <v>108</v>
      </c>
      <c r="C66" s="28">
        <v>45565</v>
      </c>
      <c r="D66" s="26">
        <v>5500</v>
      </c>
      <c r="E66" s="26">
        <v>5500</v>
      </c>
      <c r="F66" s="26">
        <v>5500</v>
      </c>
      <c r="G66" s="26">
        <v>5500</v>
      </c>
    </row>
    <row r="67" spans="1:7" ht="12" customHeight="1" x14ac:dyDescent="0.2"/>
    <row r="68" spans="1:7" ht="12" customHeight="1" x14ac:dyDescent="0.2">
      <c r="A68" s="33" t="s">
        <v>109</v>
      </c>
    </row>
    <row r="69" spans="1:7" ht="27.75" customHeight="1" x14ac:dyDescent="0.2">
      <c r="A69" s="18" t="s">
        <v>110</v>
      </c>
      <c r="B69" s="22" t="s">
        <v>111</v>
      </c>
      <c r="C69" s="20">
        <v>45626</v>
      </c>
      <c r="D69" s="23">
        <v>4017</v>
      </c>
      <c r="E69" s="23"/>
      <c r="F69" s="23"/>
      <c r="G69" s="23"/>
    </row>
    <row r="70" spans="1:7" ht="12" customHeight="1" x14ac:dyDescent="0.2">
      <c r="B70" s="24" t="s">
        <v>112</v>
      </c>
      <c r="C70" s="2" t="s">
        <v>22</v>
      </c>
      <c r="D70" s="26">
        <v>732</v>
      </c>
      <c r="E70" s="26">
        <v>732</v>
      </c>
      <c r="F70" s="26">
        <v>732</v>
      </c>
      <c r="G70" s="26">
        <v>732</v>
      </c>
    </row>
    <row r="71" spans="1:7" ht="26.25" customHeight="1" x14ac:dyDescent="0.2">
      <c r="A71" s="7" t="s">
        <v>113</v>
      </c>
      <c r="B71" s="7" t="s">
        <v>114</v>
      </c>
      <c r="C71" s="45" t="s">
        <v>22</v>
      </c>
      <c r="D71" s="7">
        <v>2160</v>
      </c>
      <c r="E71" s="7">
        <v>2160</v>
      </c>
      <c r="F71" s="7">
        <v>2160</v>
      </c>
      <c r="G71" s="7">
        <v>2160</v>
      </c>
    </row>
    <row r="72" spans="1:7" ht="12" customHeight="1" x14ac:dyDescent="0.2">
      <c r="A72" s="7"/>
      <c r="B72" s="7" t="s">
        <v>115</v>
      </c>
      <c r="C72" s="45"/>
      <c r="D72" s="46">
        <v>54835</v>
      </c>
      <c r="E72" s="46">
        <v>54835</v>
      </c>
      <c r="F72" s="46">
        <v>54835</v>
      </c>
      <c r="G72" s="46">
        <v>54835</v>
      </c>
    </row>
    <row r="73" spans="1:7" ht="12" customHeight="1" x14ac:dyDescent="0.2"/>
    <row r="74" spans="1:7" ht="12" customHeight="1" x14ac:dyDescent="0.2">
      <c r="A74" s="33" t="s">
        <v>116</v>
      </c>
    </row>
    <row r="75" spans="1:7" ht="12" customHeight="1" x14ac:dyDescent="0.2">
      <c r="A75" s="18"/>
      <c r="B75" s="22" t="s">
        <v>117</v>
      </c>
      <c r="C75" s="20" t="s">
        <v>22</v>
      </c>
      <c r="D75" s="23">
        <v>284</v>
      </c>
      <c r="E75" s="23">
        <v>284</v>
      </c>
      <c r="F75" s="23">
        <v>284</v>
      </c>
      <c r="G75" s="23">
        <v>284</v>
      </c>
    </row>
    <row r="76" spans="1:7" ht="12" customHeight="1" x14ac:dyDescent="0.2">
      <c r="A76" s="18"/>
      <c r="B76" s="24" t="s">
        <v>118</v>
      </c>
      <c r="C76" s="2" t="s">
        <v>22</v>
      </c>
      <c r="D76" s="26">
        <v>152</v>
      </c>
      <c r="E76" s="26">
        <v>152</v>
      </c>
      <c r="F76" s="26">
        <v>152</v>
      </c>
      <c r="G76" s="26">
        <v>152</v>
      </c>
    </row>
    <row r="77" spans="1:7" ht="12" customHeight="1" x14ac:dyDescent="0.2">
      <c r="A77" s="18"/>
      <c r="B77" s="24" t="s">
        <v>119</v>
      </c>
      <c r="C77" s="2" t="s">
        <v>22</v>
      </c>
      <c r="D77" s="26">
        <v>40</v>
      </c>
      <c r="E77" s="26">
        <v>40</v>
      </c>
      <c r="F77" s="26">
        <v>40</v>
      </c>
      <c r="G77" s="26">
        <v>40</v>
      </c>
    </row>
    <row r="78" spans="1:7" ht="12" customHeight="1" x14ac:dyDescent="0.2">
      <c r="A78" s="18" t="s">
        <v>120</v>
      </c>
      <c r="B78" s="22" t="s">
        <v>121</v>
      </c>
      <c r="C78" s="20" t="s">
        <v>22</v>
      </c>
      <c r="D78" s="23">
        <v>30</v>
      </c>
      <c r="E78" s="23">
        <v>30</v>
      </c>
      <c r="F78" s="23">
        <v>30</v>
      </c>
      <c r="G78" s="23">
        <v>30</v>
      </c>
    </row>
    <row r="79" spans="1:7" ht="12" customHeight="1" x14ac:dyDescent="0.2"/>
    <row r="80" spans="1:7" ht="12" customHeight="1" x14ac:dyDescent="0.2"/>
    <row r="81" spans="1:7" x14ac:dyDescent="0.2">
      <c r="A81" s="47" t="s">
        <v>122</v>
      </c>
      <c r="B81" s="29"/>
      <c r="C81" s="29"/>
      <c r="D81" s="29"/>
      <c r="E81" s="29"/>
      <c r="F81" s="29"/>
      <c r="G81" s="29"/>
    </row>
    <row r="82" spans="1:7" ht="22.5" x14ac:dyDescent="0.2">
      <c r="A82" s="30" t="s">
        <v>123</v>
      </c>
      <c r="B82" s="40" t="s">
        <v>124</v>
      </c>
      <c r="C82" s="48" t="s">
        <v>22</v>
      </c>
      <c r="D82" s="49">
        <v>38</v>
      </c>
      <c r="E82" s="49">
        <v>38</v>
      </c>
      <c r="F82" s="49">
        <v>38</v>
      </c>
      <c r="G82" s="49">
        <v>38</v>
      </c>
    </row>
    <row r="83" spans="1:7" ht="12" customHeight="1" x14ac:dyDescent="0.2">
      <c r="A83" s="24">
        <v>42794</v>
      </c>
      <c r="B83" s="24" t="s">
        <v>125</v>
      </c>
      <c r="C83" s="25" t="s">
        <v>22</v>
      </c>
      <c r="D83" s="26">
        <v>212</v>
      </c>
      <c r="E83" s="26">
        <v>212</v>
      </c>
      <c r="F83" s="26">
        <v>212</v>
      </c>
      <c r="G83" s="26">
        <v>212</v>
      </c>
    </row>
    <row r="84" spans="1:7" ht="12" customHeight="1" x14ac:dyDescent="0.2"/>
    <row r="85" spans="1:7" ht="12" customHeight="1" x14ac:dyDescent="0.2">
      <c r="A85" s="33" t="s">
        <v>126</v>
      </c>
    </row>
    <row r="86" spans="1:7" ht="12" customHeight="1" x14ac:dyDescent="0.2">
      <c r="A86" s="7" t="s">
        <v>127</v>
      </c>
      <c r="B86" s="18" t="s">
        <v>128</v>
      </c>
      <c r="C86" s="45" t="s">
        <v>22</v>
      </c>
      <c r="D86" s="46">
        <v>5217</v>
      </c>
      <c r="E86" s="46">
        <v>5217</v>
      </c>
      <c r="F86" s="46">
        <v>5217</v>
      </c>
      <c r="G86" s="46">
        <v>5217</v>
      </c>
    </row>
    <row r="87" spans="1:7" ht="12" customHeight="1" x14ac:dyDescent="0.2"/>
    <row r="88" spans="1:7" ht="12" customHeight="1" x14ac:dyDescent="0.2">
      <c r="A88" s="33" t="s">
        <v>129</v>
      </c>
    </row>
    <row r="89" spans="1:7" ht="12" customHeight="1" x14ac:dyDescent="0.2">
      <c r="A89" s="1" t="s">
        <v>130</v>
      </c>
      <c r="B89" s="24" t="s">
        <v>131</v>
      </c>
      <c r="C89" s="28">
        <v>46727</v>
      </c>
      <c r="D89" s="26">
        <v>201214</v>
      </c>
      <c r="E89" s="26">
        <v>201214</v>
      </c>
      <c r="F89" s="26">
        <v>201214</v>
      </c>
      <c r="G89" s="26">
        <v>201214</v>
      </c>
    </row>
    <row r="90" spans="1:7" ht="12" customHeight="1" x14ac:dyDescent="0.2"/>
    <row r="91" spans="1:7" ht="12" customHeight="1" x14ac:dyDescent="0.2">
      <c r="A91" s="33" t="s">
        <v>132</v>
      </c>
    </row>
    <row r="92" spans="1:7" ht="12" customHeight="1" x14ac:dyDescent="0.2">
      <c r="A92" s="1" t="s">
        <v>133</v>
      </c>
      <c r="B92" s="1" t="s">
        <v>134</v>
      </c>
      <c r="C92" s="28">
        <v>46356</v>
      </c>
      <c r="D92" s="26">
        <v>80810</v>
      </c>
      <c r="E92" s="26">
        <v>80810</v>
      </c>
      <c r="F92" s="26">
        <v>80810</v>
      </c>
      <c r="G92" s="26">
        <v>80810</v>
      </c>
    </row>
    <row r="93" spans="1:7" ht="12" customHeight="1" x14ac:dyDescent="0.2"/>
    <row r="94" spans="1:7" ht="12" customHeight="1" x14ac:dyDescent="0.2">
      <c r="A94" s="33" t="s">
        <v>135</v>
      </c>
    </row>
    <row r="95" spans="1:7" ht="12" customHeight="1" x14ac:dyDescent="0.2">
      <c r="A95" s="13" t="s">
        <v>136</v>
      </c>
      <c r="B95" s="14" t="s">
        <v>137</v>
      </c>
      <c r="C95" s="16" t="s">
        <v>22</v>
      </c>
      <c r="D95" s="15">
        <v>1600</v>
      </c>
      <c r="E95" s="15">
        <v>1600</v>
      </c>
      <c r="F95" s="15">
        <v>1600</v>
      </c>
      <c r="G95" s="15">
        <v>1600</v>
      </c>
    </row>
    <row r="96" spans="1:7" ht="12" customHeight="1" x14ac:dyDescent="0.2">
      <c r="B96" s="1" t="s">
        <v>138</v>
      </c>
      <c r="D96" s="26">
        <v>15240</v>
      </c>
      <c r="E96" s="26">
        <v>15240</v>
      </c>
      <c r="F96" s="26">
        <v>15240</v>
      </c>
      <c r="G96" s="26">
        <v>15240</v>
      </c>
    </row>
    <row r="97" spans="1:7" ht="12" customHeight="1" x14ac:dyDescent="0.2">
      <c r="B97" s="1" t="s">
        <v>139</v>
      </c>
      <c r="D97" s="26">
        <v>24500</v>
      </c>
      <c r="E97" s="26">
        <v>24500</v>
      </c>
      <c r="F97" s="26">
        <v>24500</v>
      </c>
      <c r="G97" s="26">
        <v>24500</v>
      </c>
    </row>
    <row r="98" spans="1:7" ht="12" customHeight="1" x14ac:dyDescent="0.2"/>
    <row r="99" spans="1:7" ht="12" customHeight="1" x14ac:dyDescent="0.2">
      <c r="A99" s="33" t="s">
        <v>140</v>
      </c>
    </row>
    <row r="100" spans="1:7" ht="12" customHeight="1" x14ac:dyDescent="0.2">
      <c r="A100" s="1" t="s">
        <v>141</v>
      </c>
      <c r="B100" s="1" t="s">
        <v>142</v>
      </c>
      <c r="C100" s="28">
        <v>45626</v>
      </c>
      <c r="D100" s="26">
        <v>2836</v>
      </c>
    </row>
    <row r="101" spans="1:7" ht="22.5" x14ac:dyDescent="0.2">
      <c r="A101" s="7" t="s">
        <v>143</v>
      </c>
      <c r="B101" s="18" t="s">
        <v>144</v>
      </c>
      <c r="C101" s="32" t="s">
        <v>145</v>
      </c>
      <c r="D101" s="46">
        <v>70000</v>
      </c>
      <c r="E101" s="46"/>
      <c r="F101" s="46"/>
      <c r="G101" s="46"/>
    </row>
    <row r="102" spans="1:7" ht="22.5" x14ac:dyDescent="0.2">
      <c r="A102" s="29" t="s">
        <v>146</v>
      </c>
      <c r="B102" s="43" t="s">
        <v>147</v>
      </c>
      <c r="C102" s="31" t="s">
        <v>22</v>
      </c>
      <c r="D102" s="49">
        <v>26983</v>
      </c>
      <c r="E102" s="49">
        <v>26983</v>
      </c>
      <c r="F102" s="49">
        <v>26983</v>
      </c>
      <c r="G102" s="49">
        <v>26983</v>
      </c>
    </row>
    <row r="103" spans="1:7" x14ac:dyDescent="0.2">
      <c r="A103" s="33" t="s">
        <v>148</v>
      </c>
      <c r="D103" s="50">
        <f>SUM(D13:D102)</f>
        <v>647963</v>
      </c>
      <c r="E103" s="50">
        <f t="shared" ref="E103:G103" si="1">SUM(E13:E102)</f>
        <v>558344</v>
      </c>
      <c r="F103" s="50">
        <f t="shared" si="1"/>
        <v>535001</v>
      </c>
      <c r="G103" s="50">
        <f t="shared" si="1"/>
        <v>530865</v>
      </c>
    </row>
    <row r="104" spans="1:7" s="29" customFormat="1" x14ac:dyDescent="0.25">
      <c r="B104" s="43"/>
      <c r="C104" s="31"/>
      <c r="D104" s="49"/>
      <c r="E104" s="49"/>
      <c r="F104" s="49"/>
      <c r="G104" s="49"/>
    </row>
    <row r="105" spans="1:7" x14ac:dyDescent="0.2">
      <c r="A105" s="33"/>
      <c r="D105" s="50"/>
      <c r="E105" s="50"/>
      <c r="F105" s="50"/>
      <c r="G105" s="50"/>
    </row>
  </sheetData>
  <mergeCells count="8">
    <mergeCell ref="A8:A9"/>
    <mergeCell ref="B8:B9"/>
    <mergeCell ref="C8:C9"/>
    <mergeCell ref="F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69BE2-E5F9-40FC-99DD-FFAE01F32F1D}">
  <dimension ref="A1:J389"/>
  <sheetViews>
    <sheetView tabSelected="1" zoomScaleNormal="100" workbookViewId="0">
      <selection activeCell="J2" sqref="J2"/>
    </sheetView>
  </sheetViews>
  <sheetFormatPr defaultColWidth="11.5703125" defaultRowHeight="12.75" x14ac:dyDescent="0.2"/>
  <cols>
    <col min="1" max="1" width="62.140625" style="52" customWidth="1"/>
    <col min="2" max="2" width="64" style="52" customWidth="1"/>
    <col min="3" max="3" width="18.42578125" style="52" customWidth="1"/>
    <col min="4" max="4" width="20.85546875" style="52" customWidth="1"/>
    <col min="5" max="6" width="12.7109375" style="52" bestFit="1" customWidth="1"/>
    <col min="7" max="7" width="18.7109375" style="52" bestFit="1" customWidth="1"/>
    <col min="8" max="8" width="13.42578125" style="52" bestFit="1" customWidth="1"/>
    <col min="9" max="9" width="11.28515625" style="52" bestFit="1" customWidth="1"/>
    <col min="10" max="10" width="13.7109375" style="59" bestFit="1" customWidth="1"/>
    <col min="11" max="256" width="11.5703125" style="52"/>
    <col min="257" max="257" width="35.5703125" style="52" customWidth="1"/>
    <col min="258" max="258" width="64" style="52" customWidth="1"/>
    <col min="259" max="259" width="18.42578125" style="52" customWidth="1"/>
    <col min="260" max="260" width="20.85546875" style="52" customWidth="1"/>
    <col min="261" max="262" width="12.7109375" style="52" bestFit="1" customWidth="1"/>
    <col min="263" max="263" width="18.7109375" style="52" bestFit="1" customWidth="1"/>
    <col min="264" max="264" width="13.42578125" style="52" bestFit="1" customWidth="1"/>
    <col min="265" max="265" width="11.28515625" style="52" bestFit="1" customWidth="1"/>
    <col min="266" max="266" width="13.7109375" style="52" bestFit="1" customWidth="1"/>
    <col min="267" max="512" width="11.5703125" style="52"/>
    <col min="513" max="513" width="35.5703125" style="52" customWidth="1"/>
    <col min="514" max="514" width="64" style="52" customWidth="1"/>
    <col min="515" max="515" width="18.42578125" style="52" customWidth="1"/>
    <col min="516" max="516" width="20.85546875" style="52" customWidth="1"/>
    <col min="517" max="518" width="12.7109375" style="52" bestFit="1" customWidth="1"/>
    <col min="519" max="519" width="18.7109375" style="52" bestFit="1" customWidth="1"/>
    <col min="520" max="520" width="13.42578125" style="52" bestFit="1" customWidth="1"/>
    <col min="521" max="521" width="11.28515625" style="52" bestFit="1" customWidth="1"/>
    <col min="522" max="522" width="13.7109375" style="52" bestFit="1" customWidth="1"/>
    <col min="523" max="768" width="11.5703125" style="52"/>
    <col min="769" max="769" width="35.5703125" style="52" customWidth="1"/>
    <col min="770" max="770" width="64" style="52" customWidth="1"/>
    <col min="771" max="771" width="18.42578125" style="52" customWidth="1"/>
    <col min="772" max="772" width="20.85546875" style="52" customWidth="1"/>
    <col min="773" max="774" width="12.7109375" style="52" bestFit="1" customWidth="1"/>
    <col min="775" max="775" width="18.7109375" style="52" bestFit="1" customWidth="1"/>
    <col min="776" max="776" width="13.42578125" style="52" bestFit="1" customWidth="1"/>
    <col min="777" max="777" width="11.28515625" style="52" bestFit="1" customWidth="1"/>
    <col min="778" max="778" width="13.7109375" style="52" bestFit="1" customWidth="1"/>
    <col min="779" max="1024" width="11.5703125" style="52"/>
    <col min="1025" max="1025" width="35.5703125" style="52" customWidth="1"/>
    <col min="1026" max="1026" width="64" style="52" customWidth="1"/>
    <col min="1027" max="1027" width="18.42578125" style="52" customWidth="1"/>
    <col min="1028" max="1028" width="20.85546875" style="52" customWidth="1"/>
    <col min="1029" max="1030" width="12.7109375" style="52" bestFit="1" customWidth="1"/>
    <col min="1031" max="1031" width="18.7109375" style="52" bestFit="1" customWidth="1"/>
    <col min="1032" max="1032" width="13.42578125" style="52" bestFit="1" customWidth="1"/>
    <col min="1033" max="1033" width="11.28515625" style="52" bestFit="1" customWidth="1"/>
    <col min="1034" max="1034" width="13.7109375" style="52" bestFit="1" customWidth="1"/>
    <col min="1035" max="1280" width="11.5703125" style="52"/>
    <col min="1281" max="1281" width="35.5703125" style="52" customWidth="1"/>
    <col min="1282" max="1282" width="64" style="52" customWidth="1"/>
    <col min="1283" max="1283" width="18.42578125" style="52" customWidth="1"/>
    <col min="1284" max="1284" width="20.85546875" style="52" customWidth="1"/>
    <col min="1285" max="1286" width="12.7109375" style="52" bestFit="1" customWidth="1"/>
    <col min="1287" max="1287" width="18.7109375" style="52" bestFit="1" customWidth="1"/>
    <col min="1288" max="1288" width="13.42578125" style="52" bestFit="1" customWidth="1"/>
    <col min="1289" max="1289" width="11.28515625" style="52" bestFit="1" customWidth="1"/>
    <col min="1290" max="1290" width="13.7109375" style="52" bestFit="1" customWidth="1"/>
    <col min="1291" max="1536" width="11.5703125" style="52"/>
    <col min="1537" max="1537" width="35.5703125" style="52" customWidth="1"/>
    <col min="1538" max="1538" width="64" style="52" customWidth="1"/>
    <col min="1539" max="1539" width="18.42578125" style="52" customWidth="1"/>
    <col min="1540" max="1540" width="20.85546875" style="52" customWidth="1"/>
    <col min="1541" max="1542" width="12.7109375" style="52" bestFit="1" customWidth="1"/>
    <col min="1543" max="1543" width="18.7109375" style="52" bestFit="1" customWidth="1"/>
    <col min="1544" max="1544" width="13.42578125" style="52" bestFit="1" customWidth="1"/>
    <col min="1545" max="1545" width="11.28515625" style="52" bestFit="1" customWidth="1"/>
    <col min="1546" max="1546" width="13.7109375" style="52" bestFit="1" customWidth="1"/>
    <col min="1547" max="1792" width="11.5703125" style="52"/>
    <col min="1793" max="1793" width="35.5703125" style="52" customWidth="1"/>
    <col min="1794" max="1794" width="64" style="52" customWidth="1"/>
    <col min="1795" max="1795" width="18.42578125" style="52" customWidth="1"/>
    <col min="1796" max="1796" width="20.85546875" style="52" customWidth="1"/>
    <col min="1797" max="1798" width="12.7109375" style="52" bestFit="1" customWidth="1"/>
    <col min="1799" max="1799" width="18.7109375" style="52" bestFit="1" customWidth="1"/>
    <col min="1800" max="1800" width="13.42578125" style="52" bestFit="1" customWidth="1"/>
    <col min="1801" max="1801" width="11.28515625" style="52" bestFit="1" customWidth="1"/>
    <col min="1802" max="1802" width="13.7109375" style="52" bestFit="1" customWidth="1"/>
    <col min="1803" max="2048" width="11.5703125" style="52"/>
    <col min="2049" max="2049" width="35.5703125" style="52" customWidth="1"/>
    <col min="2050" max="2050" width="64" style="52" customWidth="1"/>
    <col min="2051" max="2051" width="18.42578125" style="52" customWidth="1"/>
    <col min="2052" max="2052" width="20.85546875" style="52" customWidth="1"/>
    <col min="2053" max="2054" width="12.7109375" style="52" bestFit="1" customWidth="1"/>
    <col min="2055" max="2055" width="18.7109375" style="52" bestFit="1" customWidth="1"/>
    <col min="2056" max="2056" width="13.42578125" style="52" bestFit="1" customWidth="1"/>
    <col min="2057" max="2057" width="11.28515625" style="52" bestFit="1" customWidth="1"/>
    <col min="2058" max="2058" width="13.7109375" style="52" bestFit="1" customWidth="1"/>
    <col min="2059" max="2304" width="11.5703125" style="52"/>
    <col min="2305" max="2305" width="35.5703125" style="52" customWidth="1"/>
    <col min="2306" max="2306" width="64" style="52" customWidth="1"/>
    <col min="2307" max="2307" width="18.42578125" style="52" customWidth="1"/>
    <col min="2308" max="2308" width="20.85546875" style="52" customWidth="1"/>
    <col min="2309" max="2310" width="12.7109375" style="52" bestFit="1" customWidth="1"/>
    <col min="2311" max="2311" width="18.7109375" style="52" bestFit="1" customWidth="1"/>
    <col min="2312" max="2312" width="13.42578125" style="52" bestFit="1" customWidth="1"/>
    <col min="2313" max="2313" width="11.28515625" style="52" bestFit="1" customWidth="1"/>
    <col min="2314" max="2314" width="13.7109375" style="52" bestFit="1" customWidth="1"/>
    <col min="2315" max="2560" width="11.5703125" style="52"/>
    <col min="2561" max="2561" width="35.5703125" style="52" customWidth="1"/>
    <col min="2562" max="2562" width="64" style="52" customWidth="1"/>
    <col min="2563" max="2563" width="18.42578125" style="52" customWidth="1"/>
    <col min="2564" max="2564" width="20.85546875" style="52" customWidth="1"/>
    <col min="2565" max="2566" width="12.7109375" style="52" bestFit="1" customWidth="1"/>
    <col min="2567" max="2567" width="18.7109375" style="52" bestFit="1" customWidth="1"/>
    <col min="2568" max="2568" width="13.42578125" style="52" bestFit="1" customWidth="1"/>
    <col min="2569" max="2569" width="11.28515625" style="52" bestFit="1" customWidth="1"/>
    <col min="2570" max="2570" width="13.7109375" style="52" bestFit="1" customWidth="1"/>
    <col min="2571" max="2816" width="11.5703125" style="52"/>
    <col min="2817" max="2817" width="35.5703125" style="52" customWidth="1"/>
    <col min="2818" max="2818" width="64" style="52" customWidth="1"/>
    <col min="2819" max="2819" width="18.42578125" style="52" customWidth="1"/>
    <col min="2820" max="2820" width="20.85546875" style="52" customWidth="1"/>
    <col min="2821" max="2822" width="12.7109375" style="52" bestFit="1" customWidth="1"/>
    <col min="2823" max="2823" width="18.7109375" style="52" bestFit="1" customWidth="1"/>
    <col min="2824" max="2824" width="13.42578125" style="52" bestFit="1" customWidth="1"/>
    <col min="2825" max="2825" width="11.28515625" style="52" bestFit="1" customWidth="1"/>
    <col min="2826" max="2826" width="13.7109375" style="52" bestFit="1" customWidth="1"/>
    <col min="2827" max="3072" width="11.5703125" style="52"/>
    <col min="3073" max="3073" width="35.5703125" style="52" customWidth="1"/>
    <col min="3074" max="3074" width="64" style="52" customWidth="1"/>
    <col min="3075" max="3075" width="18.42578125" style="52" customWidth="1"/>
    <col min="3076" max="3076" width="20.85546875" style="52" customWidth="1"/>
    <col min="3077" max="3078" width="12.7109375" style="52" bestFit="1" customWidth="1"/>
    <col min="3079" max="3079" width="18.7109375" style="52" bestFit="1" customWidth="1"/>
    <col min="3080" max="3080" width="13.42578125" style="52" bestFit="1" customWidth="1"/>
    <col min="3081" max="3081" width="11.28515625" style="52" bestFit="1" customWidth="1"/>
    <col min="3082" max="3082" width="13.7109375" style="52" bestFit="1" customWidth="1"/>
    <col min="3083" max="3328" width="11.5703125" style="52"/>
    <col min="3329" max="3329" width="35.5703125" style="52" customWidth="1"/>
    <col min="3330" max="3330" width="64" style="52" customWidth="1"/>
    <col min="3331" max="3331" width="18.42578125" style="52" customWidth="1"/>
    <col min="3332" max="3332" width="20.85546875" style="52" customWidth="1"/>
    <col min="3333" max="3334" width="12.7109375" style="52" bestFit="1" customWidth="1"/>
    <col min="3335" max="3335" width="18.7109375" style="52" bestFit="1" customWidth="1"/>
    <col min="3336" max="3336" width="13.42578125" style="52" bestFit="1" customWidth="1"/>
    <col min="3337" max="3337" width="11.28515625" style="52" bestFit="1" customWidth="1"/>
    <col min="3338" max="3338" width="13.7109375" style="52" bestFit="1" customWidth="1"/>
    <col min="3339" max="3584" width="11.5703125" style="52"/>
    <col min="3585" max="3585" width="35.5703125" style="52" customWidth="1"/>
    <col min="3586" max="3586" width="64" style="52" customWidth="1"/>
    <col min="3587" max="3587" width="18.42578125" style="52" customWidth="1"/>
    <col min="3588" max="3588" width="20.85546875" style="52" customWidth="1"/>
    <col min="3589" max="3590" width="12.7109375" style="52" bestFit="1" customWidth="1"/>
    <col min="3591" max="3591" width="18.7109375" style="52" bestFit="1" customWidth="1"/>
    <col min="3592" max="3592" width="13.42578125" style="52" bestFit="1" customWidth="1"/>
    <col min="3593" max="3593" width="11.28515625" style="52" bestFit="1" customWidth="1"/>
    <col min="3594" max="3594" width="13.7109375" style="52" bestFit="1" customWidth="1"/>
    <col min="3595" max="3840" width="11.5703125" style="52"/>
    <col min="3841" max="3841" width="35.5703125" style="52" customWidth="1"/>
    <col min="3842" max="3842" width="64" style="52" customWidth="1"/>
    <col min="3843" max="3843" width="18.42578125" style="52" customWidth="1"/>
    <col min="3844" max="3844" width="20.85546875" style="52" customWidth="1"/>
    <col min="3845" max="3846" width="12.7109375" style="52" bestFit="1" customWidth="1"/>
    <col min="3847" max="3847" width="18.7109375" style="52" bestFit="1" customWidth="1"/>
    <col min="3848" max="3848" width="13.42578125" style="52" bestFit="1" customWidth="1"/>
    <col min="3849" max="3849" width="11.28515625" style="52" bestFit="1" customWidth="1"/>
    <col min="3850" max="3850" width="13.7109375" style="52" bestFit="1" customWidth="1"/>
    <col min="3851" max="4096" width="11.5703125" style="52"/>
    <col min="4097" max="4097" width="35.5703125" style="52" customWidth="1"/>
    <col min="4098" max="4098" width="64" style="52" customWidth="1"/>
    <col min="4099" max="4099" width="18.42578125" style="52" customWidth="1"/>
    <col min="4100" max="4100" width="20.85546875" style="52" customWidth="1"/>
    <col min="4101" max="4102" width="12.7109375" style="52" bestFit="1" customWidth="1"/>
    <col min="4103" max="4103" width="18.7109375" style="52" bestFit="1" customWidth="1"/>
    <col min="4104" max="4104" width="13.42578125" style="52" bestFit="1" customWidth="1"/>
    <col min="4105" max="4105" width="11.28515625" style="52" bestFit="1" customWidth="1"/>
    <col min="4106" max="4106" width="13.7109375" style="52" bestFit="1" customWidth="1"/>
    <col min="4107" max="4352" width="11.5703125" style="52"/>
    <col min="4353" max="4353" width="35.5703125" style="52" customWidth="1"/>
    <col min="4354" max="4354" width="64" style="52" customWidth="1"/>
    <col min="4355" max="4355" width="18.42578125" style="52" customWidth="1"/>
    <col min="4356" max="4356" width="20.85546875" style="52" customWidth="1"/>
    <col min="4357" max="4358" width="12.7109375" style="52" bestFit="1" customWidth="1"/>
    <col min="4359" max="4359" width="18.7109375" style="52" bestFit="1" customWidth="1"/>
    <col min="4360" max="4360" width="13.42578125" style="52" bestFit="1" customWidth="1"/>
    <col min="4361" max="4361" width="11.28515625" style="52" bestFit="1" customWidth="1"/>
    <col min="4362" max="4362" width="13.7109375" style="52" bestFit="1" customWidth="1"/>
    <col min="4363" max="4608" width="11.5703125" style="52"/>
    <col min="4609" max="4609" width="35.5703125" style="52" customWidth="1"/>
    <col min="4610" max="4610" width="64" style="52" customWidth="1"/>
    <col min="4611" max="4611" width="18.42578125" style="52" customWidth="1"/>
    <col min="4612" max="4612" width="20.85546875" style="52" customWidth="1"/>
    <col min="4613" max="4614" width="12.7109375" style="52" bestFit="1" customWidth="1"/>
    <col min="4615" max="4615" width="18.7109375" style="52" bestFit="1" customWidth="1"/>
    <col min="4616" max="4616" width="13.42578125" style="52" bestFit="1" customWidth="1"/>
    <col min="4617" max="4617" width="11.28515625" style="52" bestFit="1" customWidth="1"/>
    <col min="4618" max="4618" width="13.7109375" style="52" bestFit="1" customWidth="1"/>
    <col min="4619" max="4864" width="11.5703125" style="52"/>
    <col min="4865" max="4865" width="35.5703125" style="52" customWidth="1"/>
    <col min="4866" max="4866" width="64" style="52" customWidth="1"/>
    <col min="4867" max="4867" width="18.42578125" style="52" customWidth="1"/>
    <col min="4868" max="4868" width="20.85546875" style="52" customWidth="1"/>
    <col min="4869" max="4870" width="12.7109375" style="52" bestFit="1" customWidth="1"/>
    <col min="4871" max="4871" width="18.7109375" style="52" bestFit="1" customWidth="1"/>
    <col min="4872" max="4872" width="13.42578125" style="52" bestFit="1" customWidth="1"/>
    <col min="4873" max="4873" width="11.28515625" style="52" bestFit="1" customWidth="1"/>
    <col min="4874" max="4874" width="13.7109375" style="52" bestFit="1" customWidth="1"/>
    <col min="4875" max="5120" width="11.5703125" style="52"/>
    <col min="5121" max="5121" width="35.5703125" style="52" customWidth="1"/>
    <col min="5122" max="5122" width="64" style="52" customWidth="1"/>
    <col min="5123" max="5123" width="18.42578125" style="52" customWidth="1"/>
    <col min="5124" max="5124" width="20.85546875" style="52" customWidth="1"/>
    <col min="5125" max="5126" width="12.7109375" style="52" bestFit="1" customWidth="1"/>
    <col min="5127" max="5127" width="18.7109375" style="52" bestFit="1" customWidth="1"/>
    <col min="5128" max="5128" width="13.42578125" style="52" bestFit="1" customWidth="1"/>
    <col min="5129" max="5129" width="11.28515625" style="52" bestFit="1" customWidth="1"/>
    <col min="5130" max="5130" width="13.7109375" style="52" bestFit="1" customWidth="1"/>
    <col min="5131" max="5376" width="11.5703125" style="52"/>
    <col min="5377" max="5377" width="35.5703125" style="52" customWidth="1"/>
    <col min="5378" max="5378" width="64" style="52" customWidth="1"/>
    <col min="5379" max="5379" width="18.42578125" style="52" customWidth="1"/>
    <col min="5380" max="5380" width="20.85546875" style="52" customWidth="1"/>
    <col min="5381" max="5382" width="12.7109375" style="52" bestFit="1" customWidth="1"/>
    <col min="5383" max="5383" width="18.7109375" style="52" bestFit="1" customWidth="1"/>
    <col min="5384" max="5384" width="13.42578125" style="52" bestFit="1" customWidth="1"/>
    <col min="5385" max="5385" width="11.28515625" style="52" bestFit="1" customWidth="1"/>
    <col min="5386" max="5386" width="13.7109375" style="52" bestFit="1" customWidth="1"/>
    <col min="5387" max="5632" width="11.5703125" style="52"/>
    <col min="5633" max="5633" width="35.5703125" style="52" customWidth="1"/>
    <col min="5634" max="5634" width="64" style="52" customWidth="1"/>
    <col min="5635" max="5635" width="18.42578125" style="52" customWidth="1"/>
    <col min="5636" max="5636" width="20.85546875" style="52" customWidth="1"/>
    <col min="5637" max="5638" width="12.7109375" style="52" bestFit="1" customWidth="1"/>
    <col min="5639" max="5639" width="18.7109375" style="52" bestFit="1" customWidth="1"/>
    <col min="5640" max="5640" width="13.42578125" style="52" bestFit="1" customWidth="1"/>
    <col min="5641" max="5641" width="11.28515625" style="52" bestFit="1" customWidth="1"/>
    <col min="5642" max="5642" width="13.7109375" style="52" bestFit="1" customWidth="1"/>
    <col min="5643" max="5888" width="11.5703125" style="52"/>
    <col min="5889" max="5889" width="35.5703125" style="52" customWidth="1"/>
    <col min="5890" max="5890" width="64" style="52" customWidth="1"/>
    <col min="5891" max="5891" width="18.42578125" style="52" customWidth="1"/>
    <col min="5892" max="5892" width="20.85546875" style="52" customWidth="1"/>
    <col min="5893" max="5894" width="12.7109375" style="52" bestFit="1" customWidth="1"/>
    <col min="5895" max="5895" width="18.7109375" style="52" bestFit="1" customWidth="1"/>
    <col min="5896" max="5896" width="13.42578125" style="52" bestFit="1" customWidth="1"/>
    <col min="5897" max="5897" width="11.28515625" style="52" bestFit="1" customWidth="1"/>
    <col min="5898" max="5898" width="13.7109375" style="52" bestFit="1" customWidth="1"/>
    <col min="5899" max="6144" width="11.5703125" style="52"/>
    <col min="6145" max="6145" width="35.5703125" style="52" customWidth="1"/>
    <col min="6146" max="6146" width="64" style="52" customWidth="1"/>
    <col min="6147" max="6147" width="18.42578125" style="52" customWidth="1"/>
    <col min="6148" max="6148" width="20.85546875" style="52" customWidth="1"/>
    <col min="6149" max="6150" width="12.7109375" style="52" bestFit="1" customWidth="1"/>
    <col min="6151" max="6151" width="18.7109375" style="52" bestFit="1" customWidth="1"/>
    <col min="6152" max="6152" width="13.42578125" style="52" bestFit="1" customWidth="1"/>
    <col min="6153" max="6153" width="11.28515625" style="52" bestFit="1" customWidth="1"/>
    <col min="6154" max="6154" width="13.7109375" style="52" bestFit="1" customWidth="1"/>
    <col min="6155" max="6400" width="11.5703125" style="52"/>
    <col min="6401" max="6401" width="35.5703125" style="52" customWidth="1"/>
    <col min="6402" max="6402" width="64" style="52" customWidth="1"/>
    <col min="6403" max="6403" width="18.42578125" style="52" customWidth="1"/>
    <col min="6404" max="6404" width="20.85546875" style="52" customWidth="1"/>
    <col min="6405" max="6406" width="12.7109375" style="52" bestFit="1" customWidth="1"/>
    <col min="6407" max="6407" width="18.7109375" style="52" bestFit="1" customWidth="1"/>
    <col min="6408" max="6408" width="13.42578125" style="52" bestFit="1" customWidth="1"/>
    <col min="6409" max="6409" width="11.28515625" style="52" bestFit="1" customWidth="1"/>
    <col min="6410" max="6410" width="13.7109375" style="52" bestFit="1" customWidth="1"/>
    <col min="6411" max="6656" width="11.5703125" style="52"/>
    <col min="6657" max="6657" width="35.5703125" style="52" customWidth="1"/>
    <col min="6658" max="6658" width="64" style="52" customWidth="1"/>
    <col min="6659" max="6659" width="18.42578125" style="52" customWidth="1"/>
    <col min="6660" max="6660" width="20.85546875" style="52" customWidth="1"/>
    <col min="6661" max="6662" width="12.7109375" style="52" bestFit="1" customWidth="1"/>
    <col min="6663" max="6663" width="18.7109375" style="52" bestFit="1" customWidth="1"/>
    <col min="6664" max="6664" width="13.42578125" style="52" bestFit="1" customWidth="1"/>
    <col min="6665" max="6665" width="11.28515625" style="52" bestFit="1" customWidth="1"/>
    <col min="6666" max="6666" width="13.7109375" style="52" bestFit="1" customWidth="1"/>
    <col min="6667" max="6912" width="11.5703125" style="52"/>
    <col min="6913" max="6913" width="35.5703125" style="52" customWidth="1"/>
    <col min="6914" max="6914" width="64" style="52" customWidth="1"/>
    <col min="6915" max="6915" width="18.42578125" style="52" customWidth="1"/>
    <col min="6916" max="6916" width="20.85546875" style="52" customWidth="1"/>
    <col min="6917" max="6918" width="12.7109375" style="52" bestFit="1" customWidth="1"/>
    <col min="6919" max="6919" width="18.7109375" style="52" bestFit="1" customWidth="1"/>
    <col min="6920" max="6920" width="13.42578125" style="52" bestFit="1" customWidth="1"/>
    <col min="6921" max="6921" width="11.28515625" style="52" bestFit="1" customWidth="1"/>
    <col min="6922" max="6922" width="13.7109375" style="52" bestFit="1" customWidth="1"/>
    <col min="6923" max="7168" width="11.5703125" style="52"/>
    <col min="7169" max="7169" width="35.5703125" style="52" customWidth="1"/>
    <col min="7170" max="7170" width="64" style="52" customWidth="1"/>
    <col min="7171" max="7171" width="18.42578125" style="52" customWidth="1"/>
    <col min="7172" max="7172" width="20.85546875" style="52" customWidth="1"/>
    <col min="7173" max="7174" width="12.7109375" style="52" bestFit="1" customWidth="1"/>
    <col min="7175" max="7175" width="18.7109375" style="52" bestFit="1" customWidth="1"/>
    <col min="7176" max="7176" width="13.42578125" style="52" bestFit="1" customWidth="1"/>
    <col min="7177" max="7177" width="11.28515625" style="52" bestFit="1" customWidth="1"/>
    <col min="7178" max="7178" width="13.7109375" style="52" bestFit="1" customWidth="1"/>
    <col min="7179" max="7424" width="11.5703125" style="52"/>
    <col min="7425" max="7425" width="35.5703125" style="52" customWidth="1"/>
    <col min="7426" max="7426" width="64" style="52" customWidth="1"/>
    <col min="7427" max="7427" width="18.42578125" style="52" customWidth="1"/>
    <col min="7428" max="7428" width="20.85546875" style="52" customWidth="1"/>
    <col min="7429" max="7430" width="12.7109375" style="52" bestFit="1" customWidth="1"/>
    <col min="7431" max="7431" width="18.7109375" style="52" bestFit="1" customWidth="1"/>
    <col min="7432" max="7432" width="13.42578125" style="52" bestFit="1" customWidth="1"/>
    <col min="7433" max="7433" width="11.28515625" style="52" bestFit="1" customWidth="1"/>
    <col min="7434" max="7434" width="13.7109375" style="52" bestFit="1" customWidth="1"/>
    <col min="7435" max="7680" width="11.5703125" style="52"/>
    <col min="7681" max="7681" width="35.5703125" style="52" customWidth="1"/>
    <col min="7682" max="7682" width="64" style="52" customWidth="1"/>
    <col min="7683" max="7683" width="18.42578125" style="52" customWidth="1"/>
    <col min="7684" max="7684" width="20.85546875" style="52" customWidth="1"/>
    <col min="7685" max="7686" width="12.7109375" style="52" bestFit="1" customWidth="1"/>
    <col min="7687" max="7687" width="18.7109375" style="52" bestFit="1" customWidth="1"/>
    <col min="7688" max="7688" width="13.42578125" style="52" bestFit="1" customWidth="1"/>
    <col min="7689" max="7689" width="11.28515625" style="52" bestFit="1" customWidth="1"/>
    <col min="7690" max="7690" width="13.7109375" style="52" bestFit="1" customWidth="1"/>
    <col min="7691" max="7936" width="11.5703125" style="52"/>
    <col min="7937" max="7937" width="35.5703125" style="52" customWidth="1"/>
    <col min="7938" max="7938" width="64" style="52" customWidth="1"/>
    <col min="7939" max="7939" width="18.42578125" style="52" customWidth="1"/>
    <col min="7940" max="7940" width="20.85546875" style="52" customWidth="1"/>
    <col min="7941" max="7942" width="12.7109375" style="52" bestFit="1" customWidth="1"/>
    <col min="7943" max="7943" width="18.7109375" style="52" bestFit="1" customWidth="1"/>
    <col min="7944" max="7944" width="13.42578125" style="52" bestFit="1" customWidth="1"/>
    <col min="7945" max="7945" width="11.28515625" style="52" bestFit="1" customWidth="1"/>
    <col min="7946" max="7946" width="13.7109375" style="52" bestFit="1" customWidth="1"/>
    <col min="7947" max="8192" width="11.5703125" style="52"/>
    <col min="8193" max="8193" width="35.5703125" style="52" customWidth="1"/>
    <col min="8194" max="8194" width="64" style="52" customWidth="1"/>
    <col min="8195" max="8195" width="18.42578125" style="52" customWidth="1"/>
    <col min="8196" max="8196" width="20.85546875" style="52" customWidth="1"/>
    <col min="8197" max="8198" width="12.7109375" style="52" bestFit="1" customWidth="1"/>
    <col min="8199" max="8199" width="18.7109375" style="52" bestFit="1" customWidth="1"/>
    <col min="8200" max="8200" width="13.42578125" style="52" bestFit="1" customWidth="1"/>
    <col min="8201" max="8201" width="11.28515625" style="52" bestFit="1" customWidth="1"/>
    <col min="8202" max="8202" width="13.7109375" style="52" bestFit="1" customWidth="1"/>
    <col min="8203" max="8448" width="11.5703125" style="52"/>
    <col min="8449" max="8449" width="35.5703125" style="52" customWidth="1"/>
    <col min="8450" max="8450" width="64" style="52" customWidth="1"/>
    <col min="8451" max="8451" width="18.42578125" style="52" customWidth="1"/>
    <col min="8452" max="8452" width="20.85546875" style="52" customWidth="1"/>
    <col min="8453" max="8454" width="12.7109375" style="52" bestFit="1" customWidth="1"/>
    <col min="8455" max="8455" width="18.7109375" style="52" bestFit="1" customWidth="1"/>
    <col min="8456" max="8456" width="13.42578125" style="52" bestFit="1" customWidth="1"/>
    <col min="8457" max="8457" width="11.28515625" style="52" bestFit="1" customWidth="1"/>
    <col min="8458" max="8458" width="13.7109375" style="52" bestFit="1" customWidth="1"/>
    <col min="8459" max="8704" width="11.5703125" style="52"/>
    <col min="8705" max="8705" width="35.5703125" style="52" customWidth="1"/>
    <col min="8706" max="8706" width="64" style="52" customWidth="1"/>
    <col min="8707" max="8707" width="18.42578125" style="52" customWidth="1"/>
    <col min="8708" max="8708" width="20.85546875" style="52" customWidth="1"/>
    <col min="8709" max="8710" width="12.7109375" style="52" bestFit="1" customWidth="1"/>
    <col min="8711" max="8711" width="18.7109375" style="52" bestFit="1" customWidth="1"/>
    <col min="8712" max="8712" width="13.42578125" style="52" bestFit="1" customWidth="1"/>
    <col min="8713" max="8713" width="11.28515625" style="52" bestFit="1" customWidth="1"/>
    <col min="8714" max="8714" width="13.7109375" style="52" bestFit="1" customWidth="1"/>
    <col min="8715" max="8960" width="11.5703125" style="52"/>
    <col min="8961" max="8961" width="35.5703125" style="52" customWidth="1"/>
    <col min="8962" max="8962" width="64" style="52" customWidth="1"/>
    <col min="8963" max="8963" width="18.42578125" style="52" customWidth="1"/>
    <col min="8964" max="8964" width="20.85546875" style="52" customWidth="1"/>
    <col min="8965" max="8966" width="12.7109375" style="52" bestFit="1" customWidth="1"/>
    <col min="8967" max="8967" width="18.7109375" style="52" bestFit="1" customWidth="1"/>
    <col min="8968" max="8968" width="13.42578125" style="52" bestFit="1" customWidth="1"/>
    <col min="8969" max="8969" width="11.28515625" style="52" bestFit="1" customWidth="1"/>
    <col min="8970" max="8970" width="13.7109375" style="52" bestFit="1" customWidth="1"/>
    <col min="8971" max="9216" width="11.5703125" style="52"/>
    <col min="9217" max="9217" width="35.5703125" style="52" customWidth="1"/>
    <col min="9218" max="9218" width="64" style="52" customWidth="1"/>
    <col min="9219" max="9219" width="18.42578125" style="52" customWidth="1"/>
    <col min="9220" max="9220" width="20.85546875" style="52" customWidth="1"/>
    <col min="9221" max="9222" width="12.7109375" style="52" bestFit="1" customWidth="1"/>
    <col min="9223" max="9223" width="18.7109375" style="52" bestFit="1" customWidth="1"/>
    <col min="9224" max="9224" width="13.42578125" style="52" bestFit="1" customWidth="1"/>
    <col min="9225" max="9225" width="11.28515625" style="52" bestFit="1" customWidth="1"/>
    <col min="9226" max="9226" width="13.7109375" style="52" bestFit="1" customWidth="1"/>
    <col min="9227" max="9472" width="11.5703125" style="52"/>
    <col min="9473" max="9473" width="35.5703125" style="52" customWidth="1"/>
    <col min="9474" max="9474" width="64" style="52" customWidth="1"/>
    <col min="9475" max="9475" width="18.42578125" style="52" customWidth="1"/>
    <col min="9476" max="9476" width="20.85546875" style="52" customWidth="1"/>
    <col min="9477" max="9478" width="12.7109375" style="52" bestFit="1" customWidth="1"/>
    <col min="9479" max="9479" width="18.7109375" style="52" bestFit="1" customWidth="1"/>
    <col min="9480" max="9480" width="13.42578125" style="52" bestFit="1" customWidth="1"/>
    <col min="9481" max="9481" width="11.28515625" style="52" bestFit="1" customWidth="1"/>
    <col min="9482" max="9482" width="13.7109375" style="52" bestFit="1" customWidth="1"/>
    <col min="9483" max="9728" width="11.5703125" style="52"/>
    <col min="9729" max="9729" width="35.5703125" style="52" customWidth="1"/>
    <col min="9730" max="9730" width="64" style="52" customWidth="1"/>
    <col min="9731" max="9731" width="18.42578125" style="52" customWidth="1"/>
    <col min="9732" max="9732" width="20.85546875" style="52" customWidth="1"/>
    <col min="9733" max="9734" width="12.7109375" style="52" bestFit="1" customWidth="1"/>
    <col min="9735" max="9735" width="18.7109375" style="52" bestFit="1" customWidth="1"/>
    <col min="9736" max="9736" width="13.42578125" style="52" bestFit="1" customWidth="1"/>
    <col min="9737" max="9737" width="11.28515625" style="52" bestFit="1" customWidth="1"/>
    <col min="9738" max="9738" width="13.7109375" style="52" bestFit="1" customWidth="1"/>
    <col min="9739" max="9984" width="11.5703125" style="52"/>
    <col min="9985" max="9985" width="35.5703125" style="52" customWidth="1"/>
    <col min="9986" max="9986" width="64" style="52" customWidth="1"/>
    <col min="9987" max="9987" width="18.42578125" style="52" customWidth="1"/>
    <col min="9988" max="9988" width="20.85546875" style="52" customWidth="1"/>
    <col min="9989" max="9990" width="12.7109375" style="52" bestFit="1" customWidth="1"/>
    <col min="9991" max="9991" width="18.7109375" style="52" bestFit="1" customWidth="1"/>
    <col min="9992" max="9992" width="13.42578125" style="52" bestFit="1" customWidth="1"/>
    <col min="9993" max="9993" width="11.28515625" style="52" bestFit="1" customWidth="1"/>
    <col min="9994" max="9994" width="13.7109375" style="52" bestFit="1" customWidth="1"/>
    <col min="9995" max="10240" width="11.5703125" style="52"/>
    <col min="10241" max="10241" width="35.5703125" style="52" customWidth="1"/>
    <col min="10242" max="10242" width="64" style="52" customWidth="1"/>
    <col min="10243" max="10243" width="18.42578125" style="52" customWidth="1"/>
    <col min="10244" max="10244" width="20.85546875" style="52" customWidth="1"/>
    <col min="10245" max="10246" width="12.7109375" style="52" bestFit="1" customWidth="1"/>
    <col min="10247" max="10247" width="18.7109375" style="52" bestFit="1" customWidth="1"/>
    <col min="10248" max="10248" width="13.42578125" style="52" bestFit="1" customWidth="1"/>
    <col min="10249" max="10249" width="11.28515625" style="52" bestFit="1" customWidth="1"/>
    <col min="10250" max="10250" width="13.7109375" style="52" bestFit="1" customWidth="1"/>
    <col min="10251" max="10496" width="11.5703125" style="52"/>
    <col min="10497" max="10497" width="35.5703125" style="52" customWidth="1"/>
    <col min="10498" max="10498" width="64" style="52" customWidth="1"/>
    <col min="10499" max="10499" width="18.42578125" style="52" customWidth="1"/>
    <col min="10500" max="10500" width="20.85546875" style="52" customWidth="1"/>
    <col min="10501" max="10502" width="12.7109375" style="52" bestFit="1" customWidth="1"/>
    <col min="10503" max="10503" width="18.7109375" style="52" bestFit="1" customWidth="1"/>
    <col min="10504" max="10504" width="13.42578125" style="52" bestFit="1" customWidth="1"/>
    <col min="10505" max="10505" width="11.28515625" style="52" bestFit="1" customWidth="1"/>
    <col min="10506" max="10506" width="13.7109375" style="52" bestFit="1" customWidth="1"/>
    <col min="10507" max="10752" width="11.5703125" style="52"/>
    <col min="10753" max="10753" width="35.5703125" style="52" customWidth="1"/>
    <col min="10754" max="10754" width="64" style="52" customWidth="1"/>
    <col min="10755" max="10755" width="18.42578125" style="52" customWidth="1"/>
    <col min="10756" max="10756" width="20.85546875" style="52" customWidth="1"/>
    <col min="10757" max="10758" width="12.7109375" style="52" bestFit="1" customWidth="1"/>
    <col min="10759" max="10759" width="18.7109375" style="52" bestFit="1" customWidth="1"/>
    <col min="10760" max="10760" width="13.42578125" style="52" bestFit="1" customWidth="1"/>
    <col min="10761" max="10761" width="11.28515625" style="52" bestFit="1" customWidth="1"/>
    <col min="10762" max="10762" width="13.7109375" style="52" bestFit="1" customWidth="1"/>
    <col min="10763" max="11008" width="11.5703125" style="52"/>
    <col min="11009" max="11009" width="35.5703125" style="52" customWidth="1"/>
    <col min="11010" max="11010" width="64" style="52" customWidth="1"/>
    <col min="11011" max="11011" width="18.42578125" style="52" customWidth="1"/>
    <col min="11012" max="11012" width="20.85546875" style="52" customWidth="1"/>
    <col min="11013" max="11014" width="12.7109375" style="52" bestFit="1" customWidth="1"/>
    <col min="11015" max="11015" width="18.7109375" style="52" bestFit="1" customWidth="1"/>
    <col min="11016" max="11016" width="13.42578125" style="52" bestFit="1" customWidth="1"/>
    <col min="11017" max="11017" width="11.28515625" style="52" bestFit="1" customWidth="1"/>
    <col min="11018" max="11018" width="13.7109375" style="52" bestFit="1" customWidth="1"/>
    <col min="11019" max="11264" width="11.5703125" style="52"/>
    <col min="11265" max="11265" width="35.5703125" style="52" customWidth="1"/>
    <col min="11266" max="11266" width="64" style="52" customWidth="1"/>
    <col min="11267" max="11267" width="18.42578125" style="52" customWidth="1"/>
    <col min="11268" max="11268" width="20.85546875" style="52" customWidth="1"/>
    <col min="11269" max="11270" width="12.7109375" style="52" bestFit="1" customWidth="1"/>
    <col min="11271" max="11271" width="18.7109375" style="52" bestFit="1" customWidth="1"/>
    <col min="11272" max="11272" width="13.42578125" style="52" bestFit="1" customWidth="1"/>
    <col min="11273" max="11273" width="11.28515625" style="52" bestFit="1" customWidth="1"/>
    <col min="11274" max="11274" width="13.7109375" style="52" bestFit="1" customWidth="1"/>
    <col min="11275" max="11520" width="11.5703125" style="52"/>
    <col min="11521" max="11521" width="35.5703125" style="52" customWidth="1"/>
    <col min="11522" max="11522" width="64" style="52" customWidth="1"/>
    <col min="11523" max="11523" width="18.42578125" style="52" customWidth="1"/>
    <col min="11524" max="11524" width="20.85546875" style="52" customWidth="1"/>
    <col min="11525" max="11526" width="12.7109375" style="52" bestFit="1" customWidth="1"/>
    <col min="11527" max="11527" width="18.7109375" style="52" bestFit="1" customWidth="1"/>
    <col min="11528" max="11528" width="13.42578125" style="52" bestFit="1" customWidth="1"/>
    <col min="11529" max="11529" width="11.28515625" style="52" bestFit="1" customWidth="1"/>
    <col min="11530" max="11530" width="13.7109375" style="52" bestFit="1" customWidth="1"/>
    <col min="11531" max="11776" width="11.5703125" style="52"/>
    <col min="11777" max="11777" width="35.5703125" style="52" customWidth="1"/>
    <col min="11778" max="11778" width="64" style="52" customWidth="1"/>
    <col min="11779" max="11779" width="18.42578125" style="52" customWidth="1"/>
    <col min="11780" max="11780" width="20.85546875" style="52" customWidth="1"/>
    <col min="11781" max="11782" width="12.7109375" style="52" bestFit="1" customWidth="1"/>
    <col min="11783" max="11783" width="18.7109375" style="52" bestFit="1" customWidth="1"/>
    <col min="11784" max="11784" width="13.42578125" style="52" bestFit="1" customWidth="1"/>
    <col min="11785" max="11785" width="11.28515625" style="52" bestFit="1" customWidth="1"/>
    <col min="11786" max="11786" width="13.7109375" style="52" bestFit="1" customWidth="1"/>
    <col min="11787" max="12032" width="11.5703125" style="52"/>
    <col min="12033" max="12033" width="35.5703125" style="52" customWidth="1"/>
    <col min="12034" max="12034" width="64" style="52" customWidth="1"/>
    <col min="12035" max="12035" width="18.42578125" style="52" customWidth="1"/>
    <col min="12036" max="12036" width="20.85546875" style="52" customWidth="1"/>
    <col min="12037" max="12038" width="12.7109375" style="52" bestFit="1" customWidth="1"/>
    <col min="12039" max="12039" width="18.7109375" style="52" bestFit="1" customWidth="1"/>
    <col min="12040" max="12040" width="13.42578125" style="52" bestFit="1" customWidth="1"/>
    <col min="12041" max="12041" width="11.28515625" style="52" bestFit="1" customWidth="1"/>
    <col min="12042" max="12042" width="13.7109375" style="52" bestFit="1" customWidth="1"/>
    <col min="12043" max="12288" width="11.5703125" style="52"/>
    <col min="12289" max="12289" width="35.5703125" style="52" customWidth="1"/>
    <col min="12290" max="12290" width="64" style="52" customWidth="1"/>
    <col min="12291" max="12291" width="18.42578125" style="52" customWidth="1"/>
    <col min="12292" max="12292" width="20.85546875" style="52" customWidth="1"/>
    <col min="12293" max="12294" width="12.7109375" style="52" bestFit="1" customWidth="1"/>
    <col min="12295" max="12295" width="18.7109375" style="52" bestFit="1" customWidth="1"/>
    <col min="12296" max="12296" width="13.42578125" style="52" bestFit="1" customWidth="1"/>
    <col min="12297" max="12297" width="11.28515625" style="52" bestFit="1" customWidth="1"/>
    <col min="12298" max="12298" width="13.7109375" style="52" bestFit="1" customWidth="1"/>
    <col min="12299" max="12544" width="11.5703125" style="52"/>
    <col min="12545" max="12545" width="35.5703125" style="52" customWidth="1"/>
    <col min="12546" max="12546" width="64" style="52" customWidth="1"/>
    <col min="12547" max="12547" width="18.42578125" style="52" customWidth="1"/>
    <col min="12548" max="12548" width="20.85546875" style="52" customWidth="1"/>
    <col min="12549" max="12550" width="12.7109375" style="52" bestFit="1" customWidth="1"/>
    <col min="12551" max="12551" width="18.7109375" style="52" bestFit="1" customWidth="1"/>
    <col min="12552" max="12552" width="13.42578125" style="52" bestFit="1" customWidth="1"/>
    <col min="12553" max="12553" width="11.28515625" style="52" bestFit="1" customWidth="1"/>
    <col min="12554" max="12554" width="13.7109375" style="52" bestFit="1" customWidth="1"/>
    <col min="12555" max="12800" width="11.5703125" style="52"/>
    <col min="12801" max="12801" width="35.5703125" style="52" customWidth="1"/>
    <col min="12802" max="12802" width="64" style="52" customWidth="1"/>
    <col min="12803" max="12803" width="18.42578125" style="52" customWidth="1"/>
    <col min="12804" max="12804" width="20.85546875" style="52" customWidth="1"/>
    <col min="12805" max="12806" width="12.7109375" style="52" bestFit="1" customWidth="1"/>
    <col min="12807" max="12807" width="18.7109375" style="52" bestFit="1" customWidth="1"/>
    <col min="12808" max="12808" width="13.42578125" style="52" bestFit="1" customWidth="1"/>
    <col min="12809" max="12809" width="11.28515625" style="52" bestFit="1" customWidth="1"/>
    <col min="12810" max="12810" width="13.7109375" style="52" bestFit="1" customWidth="1"/>
    <col min="12811" max="13056" width="11.5703125" style="52"/>
    <col min="13057" max="13057" width="35.5703125" style="52" customWidth="1"/>
    <col min="13058" max="13058" width="64" style="52" customWidth="1"/>
    <col min="13059" max="13059" width="18.42578125" style="52" customWidth="1"/>
    <col min="13060" max="13060" width="20.85546875" style="52" customWidth="1"/>
    <col min="13061" max="13062" width="12.7109375" style="52" bestFit="1" customWidth="1"/>
    <col min="13063" max="13063" width="18.7109375" style="52" bestFit="1" customWidth="1"/>
    <col min="13064" max="13064" width="13.42578125" style="52" bestFit="1" customWidth="1"/>
    <col min="13065" max="13065" width="11.28515625" style="52" bestFit="1" customWidth="1"/>
    <col min="13066" max="13066" width="13.7109375" style="52" bestFit="1" customWidth="1"/>
    <col min="13067" max="13312" width="11.5703125" style="52"/>
    <col min="13313" max="13313" width="35.5703125" style="52" customWidth="1"/>
    <col min="13314" max="13314" width="64" style="52" customWidth="1"/>
    <col min="13315" max="13315" width="18.42578125" style="52" customWidth="1"/>
    <col min="13316" max="13316" width="20.85546875" style="52" customWidth="1"/>
    <col min="13317" max="13318" width="12.7109375" style="52" bestFit="1" customWidth="1"/>
    <col min="13319" max="13319" width="18.7109375" style="52" bestFit="1" customWidth="1"/>
    <col min="13320" max="13320" width="13.42578125" style="52" bestFit="1" customWidth="1"/>
    <col min="13321" max="13321" width="11.28515625" style="52" bestFit="1" customWidth="1"/>
    <col min="13322" max="13322" width="13.7109375" style="52" bestFit="1" customWidth="1"/>
    <col min="13323" max="13568" width="11.5703125" style="52"/>
    <col min="13569" max="13569" width="35.5703125" style="52" customWidth="1"/>
    <col min="13570" max="13570" width="64" style="52" customWidth="1"/>
    <col min="13571" max="13571" width="18.42578125" style="52" customWidth="1"/>
    <col min="13572" max="13572" width="20.85546875" style="52" customWidth="1"/>
    <col min="13573" max="13574" width="12.7109375" style="52" bestFit="1" customWidth="1"/>
    <col min="13575" max="13575" width="18.7109375" style="52" bestFit="1" customWidth="1"/>
    <col min="13576" max="13576" width="13.42578125" style="52" bestFit="1" customWidth="1"/>
    <col min="13577" max="13577" width="11.28515625" style="52" bestFit="1" customWidth="1"/>
    <col min="13578" max="13578" width="13.7109375" style="52" bestFit="1" customWidth="1"/>
    <col min="13579" max="13824" width="11.5703125" style="52"/>
    <col min="13825" max="13825" width="35.5703125" style="52" customWidth="1"/>
    <col min="13826" max="13826" width="64" style="52" customWidth="1"/>
    <col min="13827" max="13827" width="18.42578125" style="52" customWidth="1"/>
    <col min="13828" max="13828" width="20.85546875" style="52" customWidth="1"/>
    <col min="13829" max="13830" width="12.7109375" style="52" bestFit="1" customWidth="1"/>
    <col min="13831" max="13831" width="18.7109375" style="52" bestFit="1" customWidth="1"/>
    <col min="13832" max="13832" width="13.42578125" style="52" bestFit="1" customWidth="1"/>
    <col min="13833" max="13833" width="11.28515625" style="52" bestFit="1" customWidth="1"/>
    <col min="13834" max="13834" width="13.7109375" style="52" bestFit="1" customWidth="1"/>
    <col min="13835" max="14080" width="11.5703125" style="52"/>
    <col min="14081" max="14081" width="35.5703125" style="52" customWidth="1"/>
    <col min="14082" max="14082" width="64" style="52" customWidth="1"/>
    <col min="14083" max="14083" width="18.42578125" style="52" customWidth="1"/>
    <col min="14084" max="14084" width="20.85546875" style="52" customWidth="1"/>
    <col min="14085" max="14086" width="12.7109375" style="52" bestFit="1" customWidth="1"/>
    <col min="14087" max="14087" width="18.7109375" style="52" bestFit="1" customWidth="1"/>
    <col min="14088" max="14088" width="13.42578125" style="52" bestFit="1" customWidth="1"/>
    <col min="14089" max="14089" width="11.28515625" style="52" bestFit="1" customWidth="1"/>
    <col min="14090" max="14090" width="13.7109375" style="52" bestFit="1" customWidth="1"/>
    <col min="14091" max="14336" width="11.5703125" style="52"/>
    <col min="14337" max="14337" width="35.5703125" style="52" customWidth="1"/>
    <col min="14338" max="14338" width="64" style="52" customWidth="1"/>
    <col min="14339" max="14339" width="18.42578125" style="52" customWidth="1"/>
    <col min="14340" max="14340" width="20.85546875" style="52" customWidth="1"/>
    <col min="14341" max="14342" width="12.7109375" style="52" bestFit="1" customWidth="1"/>
    <col min="14343" max="14343" width="18.7109375" style="52" bestFit="1" customWidth="1"/>
    <col min="14344" max="14344" width="13.42578125" style="52" bestFit="1" customWidth="1"/>
    <col min="14345" max="14345" width="11.28515625" style="52" bestFit="1" customWidth="1"/>
    <col min="14346" max="14346" width="13.7109375" style="52" bestFit="1" customWidth="1"/>
    <col min="14347" max="14592" width="11.5703125" style="52"/>
    <col min="14593" max="14593" width="35.5703125" style="52" customWidth="1"/>
    <col min="14594" max="14594" width="64" style="52" customWidth="1"/>
    <col min="14595" max="14595" width="18.42578125" style="52" customWidth="1"/>
    <col min="14596" max="14596" width="20.85546875" style="52" customWidth="1"/>
    <col min="14597" max="14598" width="12.7109375" style="52" bestFit="1" customWidth="1"/>
    <col min="14599" max="14599" width="18.7109375" style="52" bestFit="1" customWidth="1"/>
    <col min="14600" max="14600" width="13.42578125" style="52" bestFit="1" customWidth="1"/>
    <col min="14601" max="14601" width="11.28515625" style="52" bestFit="1" customWidth="1"/>
    <col min="14602" max="14602" width="13.7109375" style="52" bestFit="1" customWidth="1"/>
    <col min="14603" max="14848" width="11.5703125" style="52"/>
    <col min="14849" max="14849" width="35.5703125" style="52" customWidth="1"/>
    <col min="14850" max="14850" width="64" style="52" customWidth="1"/>
    <col min="14851" max="14851" width="18.42578125" style="52" customWidth="1"/>
    <col min="14852" max="14852" width="20.85546875" style="52" customWidth="1"/>
    <col min="14853" max="14854" width="12.7109375" style="52" bestFit="1" customWidth="1"/>
    <col min="14855" max="14855" width="18.7109375" style="52" bestFit="1" customWidth="1"/>
    <col min="14856" max="14856" width="13.42578125" style="52" bestFit="1" customWidth="1"/>
    <col min="14857" max="14857" width="11.28515625" style="52" bestFit="1" customWidth="1"/>
    <col min="14858" max="14858" width="13.7109375" style="52" bestFit="1" customWidth="1"/>
    <col min="14859" max="15104" width="11.5703125" style="52"/>
    <col min="15105" max="15105" width="35.5703125" style="52" customWidth="1"/>
    <col min="15106" max="15106" width="64" style="52" customWidth="1"/>
    <col min="15107" max="15107" width="18.42578125" style="52" customWidth="1"/>
    <col min="15108" max="15108" width="20.85546875" style="52" customWidth="1"/>
    <col min="15109" max="15110" width="12.7109375" style="52" bestFit="1" customWidth="1"/>
    <col min="15111" max="15111" width="18.7109375" style="52" bestFit="1" customWidth="1"/>
    <col min="15112" max="15112" width="13.42578125" style="52" bestFit="1" customWidth="1"/>
    <col min="15113" max="15113" width="11.28515625" style="52" bestFit="1" customWidth="1"/>
    <col min="15114" max="15114" width="13.7109375" style="52" bestFit="1" customWidth="1"/>
    <col min="15115" max="15360" width="11.5703125" style="52"/>
    <col min="15361" max="15361" width="35.5703125" style="52" customWidth="1"/>
    <col min="15362" max="15362" width="64" style="52" customWidth="1"/>
    <col min="15363" max="15363" width="18.42578125" style="52" customWidth="1"/>
    <col min="15364" max="15364" width="20.85546875" style="52" customWidth="1"/>
    <col min="15365" max="15366" width="12.7109375" style="52" bestFit="1" customWidth="1"/>
    <col min="15367" max="15367" width="18.7109375" style="52" bestFit="1" customWidth="1"/>
    <col min="15368" max="15368" width="13.42578125" style="52" bestFit="1" customWidth="1"/>
    <col min="15369" max="15369" width="11.28515625" style="52" bestFit="1" customWidth="1"/>
    <col min="15370" max="15370" width="13.7109375" style="52" bestFit="1" customWidth="1"/>
    <col min="15371" max="15616" width="11.5703125" style="52"/>
    <col min="15617" max="15617" width="35.5703125" style="52" customWidth="1"/>
    <col min="15618" max="15618" width="64" style="52" customWidth="1"/>
    <col min="15619" max="15619" width="18.42578125" style="52" customWidth="1"/>
    <col min="15620" max="15620" width="20.85546875" style="52" customWidth="1"/>
    <col min="15621" max="15622" width="12.7109375" style="52" bestFit="1" customWidth="1"/>
    <col min="15623" max="15623" width="18.7109375" style="52" bestFit="1" customWidth="1"/>
    <col min="15624" max="15624" width="13.42578125" style="52" bestFit="1" customWidth="1"/>
    <col min="15625" max="15625" width="11.28515625" style="52" bestFit="1" customWidth="1"/>
    <col min="15626" max="15626" width="13.7109375" style="52" bestFit="1" customWidth="1"/>
    <col min="15627" max="15872" width="11.5703125" style="52"/>
    <col min="15873" max="15873" width="35.5703125" style="52" customWidth="1"/>
    <col min="15874" max="15874" width="64" style="52" customWidth="1"/>
    <col min="15875" max="15875" width="18.42578125" style="52" customWidth="1"/>
    <col min="15876" max="15876" width="20.85546875" style="52" customWidth="1"/>
    <col min="15877" max="15878" width="12.7109375" style="52" bestFit="1" customWidth="1"/>
    <col min="15879" max="15879" width="18.7109375" style="52" bestFit="1" customWidth="1"/>
    <col min="15880" max="15880" width="13.42578125" style="52" bestFit="1" customWidth="1"/>
    <col min="15881" max="15881" width="11.28515625" style="52" bestFit="1" customWidth="1"/>
    <col min="15882" max="15882" width="13.7109375" style="52" bestFit="1" customWidth="1"/>
    <col min="15883" max="16128" width="11.5703125" style="52"/>
    <col min="16129" max="16129" width="35.5703125" style="52" customWidth="1"/>
    <col min="16130" max="16130" width="64" style="52" customWidth="1"/>
    <col min="16131" max="16131" width="18.42578125" style="52" customWidth="1"/>
    <col min="16132" max="16132" width="20.85546875" style="52" customWidth="1"/>
    <col min="16133" max="16134" width="12.7109375" style="52" bestFit="1" customWidth="1"/>
    <col min="16135" max="16135" width="18.7109375" style="52" bestFit="1" customWidth="1"/>
    <col min="16136" max="16136" width="13.42578125" style="52" bestFit="1" customWidth="1"/>
    <col min="16137" max="16137" width="11.28515625" style="52" bestFit="1" customWidth="1"/>
    <col min="16138" max="16138" width="13.7109375" style="52" bestFit="1" customWidth="1"/>
    <col min="16139" max="16384" width="11.5703125" style="52"/>
  </cols>
  <sheetData>
    <row r="1" spans="1:10" x14ac:dyDescent="0.2">
      <c r="A1" s="67" t="s">
        <v>150</v>
      </c>
      <c r="B1" s="67"/>
      <c r="C1" s="67"/>
      <c r="D1" s="51"/>
      <c r="H1" s="68" t="s">
        <v>151</v>
      </c>
      <c r="I1" s="68"/>
      <c r="J1" s="68"/>
    </row>
    <row r="2" spans="1:10" ht="76.5" x14ac:dyDescent="0.2">
      <c r="A2" s="53" t="s">
        <v>152</v>
      </c>
      <c r="B2" s="53" t="s">
        <v>152</v>
      </c>
      <c r="C2" s="53" t="s">
        <v>153</v>
      </c>
      <c r="D2" s="53" t="s">
        <v>154</v>
      </c>
      <c r="E2" s="54" t="s">
        <v>155</v>
      </c>
      <c r="F2" s="53" t="s">
        <v>156</v>
      </c>
      <c r="G2" s="53" t="s">
        <v>157</v>
      </c>
      <c r="H2" s="54" t="s">
        <v>158</v>
      </c>
      <c r="I2" s="54" t="s">
        <v>159</v>
      </c>
      <c r="J2" s="55" t="s">
        <v>766</v>
      </c>
    </row>
    <row r="3" spans="1:10" x14ac:dyDescent="0.2">
      <c r="A3" s="56" t="s">
        <v>160</v>
      </c>
      <c r="B3" s="56" t="s">
        <v>161</v>
      </c>
      <c r="C3" s="57">
        <v>0</v>
      </c>
      <c r="D3" s="57">
        <v>0</v>
      </c>
      <c r="E3" s="57">
        <v>3253740</v>
      </c>
      <c r="F3" s="57">
        <v>3253740</v>
      </c>
      <c r="G3" s="57">
        <v>-3253740</v>
      </c>
      <c r="H3" s="57">
        <v>0</v>
      </c>
      <c r="I3" s="57">
        <v>0</v>
      </c>
      <c r="J3" s="58"/>
    </row>
    <row r="4" spans="1:10" x14ac:dyDescent="0.2">
      <c r="A4" s="56" t="s">
        <v>160</v>
      </c>
      <c r="B4" s="56" t="s">
        <v>162</v>
      </c>
      <c r="C4" s="57">
        <v>177545811</v>
      </c>
      <c r="D4" s="57">
        <v>177545811</v>
      </c>
      <c r="E4" s="57">
        <v>120731152</v>
      </c>
      <c r="F4" s="57">
        <v>120731152</v>
      </c>
      <c r="G4" s="57">
        <v>56814659</v>
      </c>
      <c r="H4" s="57">
        <v>0</v>
      </c>
      <c r="I4" s="57">
        <v>0</v>
      </c>
      <c r="J4" s="58">
        <f t="shared" ref="J4:J63" si="0">F4/D4*100</f>
        <v>68.000000292882163</v>
      </c>
    </row>
    <row r="5" spans="1:10" x14ac:dyDescent="0.2">
      <c r="A5" s="56" t="s">
        <v>160</v>
      </c>
      <c r="B5" s="56" t="s">
        <v>163</v>
      </c>
      <c r="C5" s="57">
        <v>228385960</v>
      </c>
      <c r="D5" s="57">
        <v>228385960</v>
      </c>
      <c r="E5" s="57">
        <v>198354468</v>
      </c>
      <c r="F5" s="57">
        <v>198354468</v>
      </c>
      <c r="G5" s="57">
        <v>30031492</v>
      </c>
      <c r="H5" s="57">
        <v>0</v>
      </c>
      <c r="I5" s="57">
        <v>0</v>
      </c>
      <c r="J5" s="58">
        <f t="shared" si="0"/>
        <v>86.850552459529467</v>
      </c>
    </row>
    <row r="6" spans="1:10" x14ac:dyDescent="0.2">
      <c r="A6" s="56" t="s">
        <v>160</v>
      </c>
      <c r="B6" s="56" t="s">
        <v>164</v>
      </c>
      <c r="C6" s="57">
        <v>64975406</v>
      </c>
      <c r="D6" s="57">
        <v>64975406</v>
      </c>
      <c r="E6" s="57">
        <v>47694850</v>
      </c>
      <c r="F6" s="57">
        <v>47694850</v>
      </c>
      <c r="G6" s="57">
        <v>17280556</v>
      </c>
      <c r="H6" s="57">
        <v>0</v>
      </c>
      <c r="I6" s="57">
        <v>0</v>
      </c>
      <c r="J6" s="58">
        <f t="shared" si="0"/>
        <v>73.404466299140935</v>
      </c>
    </row>
    <row r="7" spans="1:10" x14ac:dyDescent="0.2">
      <c r="A7" s="56" t="s">
        <v>160</v>
      </c>
      <c r="B7" s="56" t="s">
        <v>165</v>
      </c>
      <c r="C7" s="57">
        <v>10525028</v>
      </c>
      <c r="D7" s="57">
        <v>10525028</v>
      </c>
      <c r="E7" s="57">
        <v>10047927</v>
      </c>
      <c r="F7" s="57">
        <v>10047927</v>
      </c>
      <c r="G7" s="57">
        <v>477101</v>
      </c>
      <c r="H7" s="57">
        <v>0</v>
      </c>
      <c r="I7" s="57">
        <v>0</v>
      </c>
      <c r="J7" s="58">
        <f t="shared" si="0"/>
        <v>95.466985931058801</v>
      </c>
    </row>
    <row r="8" spans="1:10" x14ac:dyDescent="0.2">
      <c r="A8" s="56" t="s">
        <v>160</v>
      </c>
      <c r="B8" s="56" t="s">
        <v>166</v>
      </c>
      <c r="C8" s="57">
        <v>0</v>
      </c>
      <c r="D8" s="57">
        <v>2469860</v>
      </c>
      <c r="E8" s="57">
        <v>2469860</v>
      </c>
      <c r="F8" s="57">
        <v>2469860</v>
      </c>
      <c r="G8" s="57">
        <v>0</v>
      </c>
      <c r="H8" s="57">
        <v>0</v>
      </c>
      <c r="I8" s="57">
        <v>0</v>
      </c>
      <c r="J8" s="58">
        <f t="shared" si="0"/>
        <v>100</v>
      </c>
    </row>
    <row r="9" spans="1:10" x14ac:dyDescent="0.2">
      <c r="A9" s="56" t="s">
        <v>160</v>
      </c>
      <c r="B9" s="56" t="s">
        <v>167</v>
      </c>
      <c r="C9" s="57">
        <v>17700419</v>
      </c>
      <c r="D9" s="57">
        <v>65853985</v>
      </c>
      <c r="E9" s="57">
        <v>48153566</v>
      </c>
      <c r="F9" s="57">
        <v>48153566</v>
      </c>
      <c r="G9" s="57">
        <v>17700419</v>
      </c>
      <c r="H9" s="57">
        <v>0</v>
      </c>
      <c r="I9" s="57">
        <v>0</v>
      </c>
      <c r="J9" s="58">
        <f t="shared" si="0"/>
        <v>73.121719209551244</v>
      </c>
    </row>
    <row r="10" spans="1:10" x14ac:dyDescent="0.2">
      <c r="A10" s="56" t="s">
        <v>168</v>
      </c>
      <c r="B10" s="56" t="s">
        <v>169</v>
      </c>
      <c r="C10" s="57">
        <v>8000000</v>
      </c>
      <c r="D10" s="57">
        <v>8000000</v>
      </c>
      <c r="E10" s="57">
        <v>8005000</v>
      </c>
      <c r="F10" s="57">
        <v>8005000</v>
      </c>
      <c r="G10" s="57">
        <v>-5000</v>
      </c>
      <c r="H10" s="57">
        <v>0</v>
      </c>
      <c r="I10" s="57">
        <v>0</v>
      </c>
      <c r="J10" s="58">
        <f t="shared" si="0"/>
        <v>100.06250000000001</v>
      </c>
    </row>
    <row r="11" spans="1:10" x14ac:dyDescent="0.2">
      <c r="A11" s="56" t="s">
        <v>168</v>
      </c>
      <c r="B11" s="56" t="s">
        <v>170</v>
      </c>
      <c r="C11" s="57">
        <v>0</v>
      </c>
      <c r="D11" s="57">
        <v>0</v>
      </c>
      <c r="E11" s="57">
        <v>970459</v>
      </c>
      <c r="F11" s="57">
        <v>970459</v>
      </c>
      <c r="G11" s="57">
        <v>-970459</v>
      </c>
      <c r="H11" s="57">
        <v>0</v>
      </c>
      <c r="I11" s="57">
        <v>0</v>
      </c>
      <c r="J11" s="58"/>
    </row>
    <row r="12" spans="1:10" x14ac:dyDescent="0.2">
      <c r="A12" s="56" t="s">
        <v>171</v>
      </c>
      <c r="B12" s="56" t="s">
        <v>172</v>
      </c>
      <c r="C12" s="57">
        <v>0</v>
      </c>
      <c r="D12" s="57">
        <v>6000000</v>
      </c>
      <c r="E12" s="57">
        <v>5999988</v>
      </c>
      <c r="F12" s="57">
        <v>5999988</v>
      </c>
      <c r="G12" s="57">
        <v>12</v>
      </c>
      <c r="H12" s="57">
        <v>0</v>
      </c>
      <c r="I12" s="57">
        <v>0</v>
      </c>
      <c r="J12" s="58">
        <f t="shared" si="0"/>
        <v>99.999800000000008</v>
      </c>
    </row>
    <row r="13" spans="1:10" x14ac:dyDescent="0.2">
      <c r="A13" s="56" t="s">
        <v>173</v>
      </c>
      <c r="B13" s="56" t="s">
        <v>174</v>
      </c>
      <c r="C13" s="57">
        <v>2145000</v>
      </c>
      <c r="D13" s="57">
        <v>2145000</v>
      </c>
      <c r="E13" s="57">
        <v>2468550</v>
      </c>
      <c r="F13" s="57">
        <v>1932250</v>
      </c>
      <c r="G13" s="57">
        <v>-323550</v>
      </c>
      <c r="H13" s="57">
        <v>536300</v>
      </c>
      <c r="I13" s="57">
        <v>6600</v>
      </c>
      <c r="J13" s="58">
        <f t="shared" si="0"/>
        <v>90.081585081585075</v>
      </c>
    </row>
    <row r="14" spans="1:10" x14ac:dyDescent="0.2">
      <c r="A14" s="56" t="s">
        <v>175</v>
      </c>
      <c r="B14" s="56" t="s">
        <v>176</v>
      </c>
      <c r="C14" s="57">
        <v>570000</v>
      </c>
      <c r="D14" s="57">
        <v>570000</v>
      </c>
      <c r="E14" s="57">
        <v>0</v>
      </c>
      <c r="F14" s="57">
        <v>0</v>
      </c>
      <c r="G14" s="57">
        <v>570000</v>
      </c>
      <c r="H14" s="57">
        <v>0</v>
      </c>
      <c r="I14" s="57">
        <v>0</v>
      </c>
      <c r="J14" s="58">
        <f t="shared" si="0"/>
        <v>0</v>
      </c>
    </row>
    <row r="15" spans="1:10" x14ac:dyDescent="0.2">
      <c r="A15" s="56" t="s">
        <v>175</v>
      </c>
      <c r="B15" s="56" t="s">
        <v>176</v>
      </c>
      <c r="C15" s="57">
        <v>0</v>
      </c>
      <c r="D15" s="57">
        <v>0</v>
      </c>
      <c r="E15" s="57">
        <v>404760</v>
      </c>
      <c r="F15" s="57">
        <v>404760</v>
      </c>
      <c r="G15" s="57">
        <v>-404760</v>
      </c>
      <c r="H15" s="57">
        <v>0</v>
      </c>
      <c r="I15" s="57">
        <v>0</v>
      </c>
      <c r="J15" s="58"/>
    </row>
    <row r="16" spans="1:10" x14ac:dyDescent="0.2">
      <c r="A16" s="56" t="s">
        <v>177</v>
      </c>
      <c r="B16" s="56" t="s">
        <v>178</v>
      </c>
      <c r="C16" s="57">
        <v>0</v>
      </c>
      <c r="D16" s="57">
        <v>0</v>
      </c>
      <c r="E16" s="57">
        <v>2391906</v>
      </c>
      <c r="F16" s="57">
        <v>2391906</v>
      </c>
      <c r="G16" s="57">
        <v>-2391906</v>
      </c>
      <c r="H16" s="57">
        <v>0</v>
      </c>
      <c r="I16" s="57">
        <v>0</v>
      </c>
      <c r="J16" s="58"/>
    </row>
    <row r="17" spans="1:10" x14ac:dyDescent="0.2">
      <c r="A17" s="56" t="s">
        <v>177</v>
      </c>
      <c r="B17" s="56" t="s">
        <v>178</v>
      </c>
      <c r="C17" s="57">
        <v>17000000</v>
      </c>
      <c r="D17" s="57">
        <v>17000000</v>
      </c>
      <c r="E17" s="57">
        <v>0</v>
      </c>
      <c r="F17" s="57">
        <v>0</v>
      </c>
      <c r="G17" s="57">
        <v>17000000</v>
      </c>
      <c r="H17" s="57">
        <v>0</v>
      </c>
      <c r="I17" s="57">
        <v>0</v>
      </c>
      <c r="J17" s="58">
        <f t="shared" si="0"/>
        <v>0</v>
      </c>
    </row>
    <row r="18" spans="1:10" x14ac:dyDescent="0.2">
      <c r="A18" s="56" t="s">
        <v>179</v>
      </c>
      <c r="B18" s="56" t="s">
        <v>176</v>
      </c>
      <c r="C18" s="57">
        <v>7874000</v>
      </c>
      <c r="D18" s="57">
        <v>7874000</v>
      </c>
      <c r="E18" s="57">
        <v>7874</v>
      </c>
      <c r="F18" s="57">
        <v>7874</v>
      </c>
      <c r="G18" s="57">
        <v>7866126</v>
      </c>
      <c r="H18" s="57">
        <v>0</v>
      </c>
      <c r="I18" s="57">
        <v>0</v>
      </c>
      <c r="J18" s="58">
        <f t="shared" si="0"/>
        <v>0.1</v>
      </c>
    </row>
    <row r="19" spans="1:10" x14ac:dyDescent="0.2">
      <c r="A19" s="56" t="s">
        <v>179</v>
      </c>
      <c r="B19" s="56" t="s">
        <v>180</v>
      </c>
      <c r="C19" s="57">
        <v>2126000</v>
      </c>
      <c r="D19" s="57">
        <v>2126000</v>
      </c>
      <c r="E19" s="57">
        <v>2126</v>
      </c>
      <c r="F19" s="57">
        <v>2126</v>
      </c>
      <c r="G19" s="57">
        <v>2123874</v>
      </c>
      <c r="H19" s="57">
        <v>0</v>
      </c>
      <c r="I19" s="57">
        <v>0</v>
      </c>
      <c r="J19" s="58">
        <f t="shared" si="0"/>
        <v>0.1</v>
      </c>
    </row>
    <row r="20" spans="1:10" x14ac:dyDescent="0.2">
      <c r="A20" s="56" t="s">
        <v>179</v>
      </c>
      <c r="B20" s="56" t="s">
        <v>176</v>
      </c>
      <c r="C20" s="57">
        <v>0</v>
      </c>
      <c r="D20" s="57">
        <v>0</v>
      </c>
      <c r="E20" s="57">
        <v>8103680</v>
      </c>
      <c r="F20" s="57">
        <v>8103680</v>
      </c>
      <c r="G20" s="57">
        <v>-8103680</v>
      </c>
      <c r="H20" s="57">
        <v>0</v>
      </c>
      <c r="I20" s="57">
        <v>600000</v>
      </c>
      <c r="J20" s="58"/>
    </row>
    <row r="21" spans="1:10" x14ac:dyDescent="0.2">
      <c r="A21" s="56" t="s">
        <v>179</v>
      </c>
      <c r="B21" s="56" t="s">
        <v>180</v>
      </c>
      <c r="C21" s="57">
        <v>0</v>
      </c>
      <c r="D21" s="57">
        <v>0</v>
      </c>
      <c r="E21" s="57">
        <v>2187991</v>
      </c>
      <c r="F21" s="57">
        <v>2187991</v>
      </c>
      <c r="G21" s="57">
        <v>-2187991</v>
      </c>
      <c r="H21" s="57">
        <v>0</v>
      </c>
      <c r="I21" s="57">
        <v>162000</v>
      </c>
      <c r="J21" s="58"/>
    </row>
    <row r="22" spans="1:10" x14ac:dyDescent="0.2">
      <c r="A22" s="56" t="s">
        <v>181</v>
      </c>
      <c r="B22" s="56" t="s">
        <v>182</v>
      </c>
      <c r="C22" s="57">
        <v>0</v>
      </c>
      <c r="D22" s="57">
        <v>0</v>
      </c>
      <c r="E22" s="57">
        <v>3008060</v>
      </c>
      <c r="F22" s="57">
        <v>3008060</v>
      </c>
      <c r="G22" s="57">
        <v>-3008060</v>
      </c>
      <c r="H22" s="57">
        <v>0</v>
      </c>
      <c r="I22" s="57">
        <v>66094</v>
      </c>
      <c r="J22" s="58"/>
    </row>
    <row r="23" spans="1:10" x14ac:dyDescent="0.2">
      <c r="A23" s="56" t="s">
        <v>181</v>
      </c>
      <c r="B23" s="56" t="s">
        <v>180</v>
      </c>
      <c r="C23" s="57">
        <v>0</v>
      </c>
      <c r="D23" s="57">
        <v>0</v>
      </c>
      <c r="E23" s="57">
        <v>806758</v>
      </c>
      <c r="F23" s="57">
        <v>806758</v>
      </c>
      <c r="G23" s="57">
        <v>-806758</v>
      </c>
      <c r="H23" s="57">
        <v>0</v>
      </c>
      <c r="I23" s="57">
        <v>17844</v>
      </c>
      <c r="J23" s="58"/>
    </row>
    <row r="24" spans="1:10" x14ac:dyDescent="0.2">
      <c r="A24" s="56" t="s">
        <v>181</v>
      </c>
      <c r="B24" s="56" t="s">
        <v>182</v>
      </c>
      <c r="C24" s="57">
        <v>14173000</v>
      </c>
      <c r="D24" s="57">
        <v>14173000</v>
      </c>
      <c r="E24" s="57">
        <v>0</v>
      </c>
      <c r="F24" s="57">
        <v>0</v>
      </c>
      <c r="G24" s="57">
        <v>14173000</v>
      </c>
      <c r="H24" s="57">
        <v>0</v>
      </c>
      <c r="I24" s="57">
        <v>0</v>
      </c>
      <c r="J24" s="58">
        <f t="shared" si="0"/>
        <v>0</v>
      </c>
    </row>
    <row r="25" spans="1:10" x14ac:dyDescent="0.2">
      <c r="A25" s="56" t="s">
        <v>181</v>
      </c>
      <c r="B25" s="56" t="s">
        <v>180</v>
      </c>
      <c r="C25" s="57">
        <v>3827000</v>
      </c>
      <c r="D25" s="57">
        <v>3827000</v>
      </c>
      <c r="E25" s="57">
        <v>0</v>
      </c>
      <c r="F25" s="57">
        <v>0</v>
      </c>
      <c r="G25" s="57">
        <v>3827000</v>
      </c>
      <c r="H25" s="57">
        <v>0</v>
      </c>
      <c r="I25" s="57">
        <v>0</v>
      </c>
      <c r="J25" s="58">
        <f t="shared" si="0"/>
        <v>0</v>
      </c>
    </row>
    <row r="26" spans="1:10" x14ac:dyDescent="0.2">
      <c r="A26" s="56" t="s">
        <v>183</v>
      </c>
      <c r="B26" s="56" t="s">
        <v>178</v>
      </c>
      <c r="C26" s="57">
        <v>12000000</v>
      </c>
      <c r="D26" s="57">
        <v>12000000</v>
      </c>
      <c r="E26" s="57">
        <v>19336067</v>
      </c>
      <c r="F26" s="57">
        <v>7074047</v>
      </c>
      <c r="G26" s="57">
        <v>-7336067</v>
      </c>
      <c r="H26" s="57">
        <v>12262020</v>
      </c>
      <c r="I26" s="57">
        <v>3782818</v>
      </c>
      <c r="J26" s="58">
        <f t="shared" si="0"/>
        <v>58.950391666666668</v>
      </c>
    </row>
    <row r="27" spans="1:10" x14ac:dyDescent="0.2">
      <c r="A27" s="56" t="s">
        <v>183</v>
      </c>
      <c r="B27" s="56" t="s">
        <v>184</v>
      </c>
      <c r="C27" s="57">
        <v>610000000</v>
      </c>
      <c r="D27" s="57">
        <v>610000000</v>
      </c>
      <c r="E27" s="57">
        <v>407783757</v>
      </c>
      <c r="F27" s="57">
        <v>403989092</v>
      </c>
      <c r="G27" s="57">
        <v>202216243</v>
      </c>
      <c r="H27" s="57">
        <v>3794665</v>
      </c>
      <c r="I27" s="57">
        <v>6696160</v>
      </c>
      <c r="J27" s="58">
        <f t="shared" si="0"/>
        <v>66.227720000000005</v>
      </c>
    </row>
    <row r="28" spans="1:10" x14ac:dyDescent="0.2">
      <c r="A28" s="56" t="s">
        <v>183</v>
      </c>
      <c r="B28" s="56" t="s">
        <v>185</v>
      </c>
      <c r="C28" s="57">
        <v>550000000</v>
      </c>
      <c r="D28" s="57">
        <v>550000000</v>
      </c>
      <c r="E28" s="57">
        <v>817010313</v>
      </c>
      <c r="F28" s="57">
        <v>409883844</v>
      </c>
      <c r="G28" s="57">
        <v>-267010313</v>
      </c>
      <c r="H28" s="57">
        <v>407126469</v>
      </c>
      <c r="I28" s="57">
        <v>30637086</v>
      </c>
      <c r="J28" s="58">
        <f t="shared" si="0"/>
        <v>74.524335272727271</v>
      </c>
    </row>
    <row r="29" spans="1:10" x14ac:dyDescent="0.2">
      <c r="A29" s="56" t="s">
        <v>183</v>
      </c>
      <c r="B29" s="56" t="s">
        <v>186</v>
      </c>
      <c r="C29" s="57">
        <v>300000000</v>
      </c>
      <c r="D29" s="57">
        <v>300000000</v>
      </c>
      <c r="E29" s="57">
        <v>340937572</v>
      </c>
      <c r="F29" s="57">
        <v>166715548</v>
      </c>
      <c r="G29" s="57">
        <v>-40937572</v>
      </c>
      <c r="H29" s="57">
        <v>174222024</v>
      </c>
      <c r="I29" s="57">
        <v>14085029</v>
      </c>
      <c r="J29" s="58">
        <f t="shared" si="0"/>
        <v>55.571849333333333</v>
      </c>
    </row>
    <row r="30" spans="1:10" x14ac:dyDescent="0.2">
      <c r="A30" s="56" t="s">
        <v>187</v>
      </c>
      <c r="B30" s="56" t="s">
        <v>176</v>
      </c>
      <c r="C30" s="57">
        <v>122045000</v>
      </c>
      <c r="D30" s="57">
        <v>122045000</v>
      </c>
      <c r="E30" s="57">
        <v>83952288</v>
      </c>
      <c r="F30" s="57">
        <v>83952288</v>
      </c>
      <c r="G30" s="57">
        <v>38092712</v>
      </c>
      <c r="H30" s="57">
        <v>0</v>
      </c>
      <c r="I30" s="57">
        <v>0</v>
      </c>
      <c r="J30" s="58">
        <f t="shared" si="0"/>
        <v>68.787978204760535</v>
      </c>
    </row>
    <row r="31" spans="1:10" x14ac:dyDescent="0.2">
      <c r="A31" s="56" t="s">
        <v>187</v>
      </c>
      <c r="B31" s="56" t="s">
        <v>188</v>
      </c>
      <c r="C31" s="57">
        <v>2000</v>
      </c>
      <c r="D31" s="57">
        <v>2000</v>
      </c>
      <c r="E31" s="57">
        <v>0</v>
      </c>
      <c r="F31" s="57">
        <v>0</v>
      </c>
      <c r="G31" s="57">
        <v>2000</v>
      </c>
      <c r="H31" s="57">
        <v>0</v>
      </c>
      <c r="I31" s="57">
        <v>0</v>
      </c>
      <c r="J31" s="58">
        <f t="shared" si="0"/>
        <v>0</v>
      </c>
    </row>
    <row r="32" spans="1:10" x14ac:dyDescent="0.2">
      <c r="A32" s="56" t="s">
        <v>187</v>
      </c>
      <c r="B32" s="56" t="s">
        <v>189</v>
      </c>
      <c r="C32" s="57">
        <v>3000</v>
      </c>
      <c r="D32" s="57">
        <v>3000</v>
      </c>
      <c r="E32" s="57">
        <v>1920</v>
      </c>
      <c r="F32" s="57">
        <v>1920</v>
      </c>
      <c r="G32" s="57">
        <v>1080</v>
      </c>
      <c r="H32" s="57">
        <v>0</v>
      </c>
      <c r="I32" s="57">
        <v>0</v>
      </c>
      <c r="J32" s="58">
        <f t="shared" si="0"/>
        <v>64</v>
      </c>
    </row>
    <row r="33" spans="1:10" x14ac:dyDescent="0.2">
      <c r="A33" s="56" t="s">
        <v>187</v>
      </c>
      <c r="B33" s="56" t="s">
        <v>178</v>
      </c>
      <c r="C33" s="57">
        <v>9000000</v>
      </c>
      <c r="D33" s="57">
        <v>9000000</v>
      </c>
      <c r="E33" s="57">
        <v>11382303</v>
      </c>
      <c r="F33" s="57">
        <v>11382303</v>
      </c>
      <c r="G33" s="57">
        <v>-2382303</v>
      </c>
      <c r="H33" s="57">
        <v>0</v>
      </c>
      <c r="I33" s="57">
        <v>0</v>
      </c>
      <c r="J33" s="58">
        <f t="shared" si="0"/>
        <v>126.47003333333333</v>
      </c>
    </row>
    <row r="34" spans="1:10" x14ac:dyDescent="0.2">
      <c r="A34" s="56" t="s">
        <v>187</v>
      </c>
      <c r="B34" s="56" t="s">
        <v>180</v>
      </c>
      <c r="C34" s="57">
        <v>32950000</v>
      </c>
      <c r="D34" s="57">
        <v>32950000</v>
      </c>
      <c r="E34" s="57">
        <v>22644493</v>
      </c>
      <c r="F34" s="57">
        <v>22644493</v>
      </c>
      <c r="G34" s="57">
        <v>10305507</v>
      </c>
      <c r="H34" s="57">
        <v>0</v>
      </c>
      <c r="I34" s="57">
        <v>0</v>
      </c>
      <c r="J34" s="58">
        <f t="shared" si="0"/>
        <v>68.723802731411226</v>
      </c>
    </row>
    <row r="35" spans="1:10" x14ac:dyDescent="0.2">
      <c r="A35" s="56" t="s">
        <v>190</v>
      </c>
      <c r="B35" s="56" t="s">
        <v>178</v>
      </c>
      <c r="C35" s="57">
        <v>0</v>
      </c>
      <c r="D35" s="57">
        <v>0</v>
      </c>
      <c r="E35" s="57">
        <v>185000</v>
      </c>
      <c r="F35" s="57">
        <v>185000</v>
      </c>
      <c r="G35" s="57">
        <v>-185000</v>
      </c>
      <c r="H35" s="57">
        <v>0</v>
      </c>
      <c r="I35" s="57">
        <v>0</v>
      </c>
      <c r="J35" s="58"/>
    </row>
    <row r="36" spans="1:10" x14ac:dyDescent="0.2">
      <c r="A36" s="56" t="s">
        <v>190</v>
      </c>
      <c r="B36" s="56" t="s">
        <v>178</v>
      </c>
      <c r="C36" s="57">
        <v>0</v>
      </c>
      <c r="D36" s="57">
        <v>0</v>
      </c>
      <c r="E36" s="57">
        <v>24700</v>
      </c>
      <c r="F36" s="57">
        <v>0</v>
      </c>
      <c r="G36" s="57">
        <v>-24700</v>
      </c>
      <c r="H36" s="57">
        <v>24700</v>
      </c>
      <c r="I36" s="57">
        <v>24700</v>
      </c>
      <c r="J36" s="58"/>
    </row>
    <row r="37" spans="1:10" x14ac:dyDescent="0.2">
      <c r="A37" s="56" t="s">
        <v>191</v>
      </c>
      <c r="B37" s="56" t="s">
        <v>192</v>
      </c>
      <c r="C37" s="57">
        <v>2400000</v>
      </c>
      <c r="D37" s="57">
        <v>1300000</v>
      </c>
      <c r="E37" s="57">
        <v>65000</v>
      </c>
      <c r="F37" s="57">
        <v>65000</v>
      </c>
      <c r="G37" s="57">
        <v>1235000</v>
      </c>
      <c r="H37" s="57">
        <v>0</v>
      </c>
      <c r="I37" s="57">
        <v>0</v>
      </c>
      <c r="J37" s="58">
        <f t="shared" si="0"/>
        <v>5</v>
      </c>
    </row>
    <row r="38" spans="1:10" x14ac:dyDescent="0.2">
      <c r="A38" s="56" t="s">
        <v>191</v>
      </c>
      <c r="B38" s="56" t="s">
        <v>193</v>
      </c>
      <c r="C38" s="57">
        <v>19000000</v>
      </c>
      <c r="D38" s="57">
        <v>20678000</v>
      </c>
      <c r="E38" s="57">
        <v>20677394</v>
      </c>
      <c r="F38" s="57">
        <v>20677394</v>
      </c>
      <c r="G38" s="57">
        <v>606</v>
      </c>
      <c r="H38" s="57">
        <v>0</v>
      </c>
      <c r="I38" s="57">
        <v>0</v>
      </c>
      <c r="J38" s="58">
        <f t="shared" si="0"/>
        <v>99.997069349066635</v>
      </c>
    </row>
    <row r="39" spans="1:10" x14ac:dyDescent="0.2">
      <c r="A39" s="56" t="s">
        <v>191</v>
      </c>
      <c r="B39" s="56" t="s">
        <v>176</v>
      </c>
      <c r="C39" s="57">
        <v>350000</v>
      </c>
      <c r="D39" s="57">
        <v>336000</v>
      </c>
      <c r="E39" s="57">
        <v>0</v>
      </c>
      <c r="F39" s="57">
        <v>0</v>
      </c>
      <c r="G39" s="57">
        <v>336000</v>
      </c>
      <c r="H39" s="57">
        <v>0</v>
      </c>
      <c r="I39" s="57">
        <v>0</v>
      </c>
      <c r="J39" s="58">
        <f t="shared" si="0"/>
        <v>0</v>
      </c>
    </row>
    <row r="40" spans="1:10" x14ac:dyDescent="0.2">
      <c r="A40" s="56" t="s">
        <v>191</v>
      </c>
      <c r="B40" s="56" t="s">
        <v>180</v>
      </c>
      <c r="C40" s="57">
        <v>0</v>
      </c>
      <c r="D40" s="57">
        <v>0</v>
      </c>
      <c r="E40" s="57">
        <v>205</v>
      </c>
      <c r="F40" s="57">
        <v>205</v>
      </c>
      <c r="G40" s="57">
        <v>-205</v>
      </c>
      <c r="H40" s="57">
        <v>0</v>
      </c>
      <c r="I40" s="57">
        <v>0</v>
      </c>
      <c r="J40" s="58"/>
    </row>
    <row r="41" spans="1:10" x14ac:dyDescent="0.2">
      <c r="A41" s="56" t="s">
        <v>191</v>
      </c>
      <c r="B41" s="56" t="s">
        <v>176</v>
      </c>
      <c r="C41" s="57">
        <v>0</v>
      </c>
      <c r="D41" s="57">
        <v>0</v>
      </c>
      <c r="E41" s="57">
        <v>25910</v>
      </c>
      <c r="F41" s="57">
        <v>25910</v>
      </c>
      <c r="G41" s="57">
        <v>-25910</v>
      </c>
      <c r="H41" s="57">
        <v>0</v>
      </c>
      <c r="I41" s="57">
        <v>0</v>
      </c>
      <c r="J41" s="58"/>
    </row>
    <row r="42" spans="1:10" x14ac:dyDescent="0.2">
      <c r="A42" s="56" t="s">
        <v>191</v>
      </c>
      <c r="B42" s="56" t="s">
        <v>182</v>
      </c>
      <c r="C42" s="57">
        <v>1450000</v>
      </c>
      <c r="D42" s="57">
        <v>1450000</v>
      </c>
      <c r="E42" s="57">
        <v>849184</v>
      </c>
      <c r="F42" s="57">
        <v>849184</v>
      </c>
      <c r="G42" s="57">
        <v>600816</v>
      </c>
      <c r="H42" s="57">
        <v>0</v>
      </c>
      <c r="I42" s="57">
        <v>420539</v>
      </c>
      <c r="J42" s="58">
        <f t="shared" si="0"/>
        <v>58.564413793103455</v>
      </c>
    </row>
    <row r="43" spans="1:10" x14ac:dyDescent="0.2">
      <c r="A43" s="56" t="s">
        <v>191</v>
      </c>
      <c r="B43" s="56" t="s">
        <v>189</v>
      </c>
      <c r="C43" s="57">
        <v>90000</v>
      </c>
      <c r="D43" s="57">
        <v>204000</v>
      </c>
      <c r="E43" s="57">
        <v>203147</v>
      </c>
      <c r="F43" s="57">
        <v>203147</v>
      </c>
      <c r="G43" s="57">
        <v>853</v>
      </c>
      <c r="H43" s="57">
        <v>0</v>
      </c>
      <c r="I43" s="57">
        <v>0</v>
      </c>
      <c r="J43" s="58">
        <f t="shared" si="0"/>
        <v>99.581862745098036</v>
      </c>
    </row>
    <row r="44" spans="1:10" x14ac:dyDescent="0.2">
      <c r="A44" s="56" t="s">
        <v>191</v>
      </c>
      <c r="B44" s="56" t="s">
        <v>180</v>
      </c>
      <c r="C44" s="57">
        <v>2600000</v>
      </c>
      <c r="D44" s="57">
        <v>1922000</v>
      </c>
      <c r="E44" s="57">
        <v>229277</v>
      </c>
      <c r="F44" s="57">
        <v>229277</v>
      </c>
      <c r="G44" s="57">
        <v>1692723</v>
      </c>
      <c r="H44" s="57">
        <v>0</v>
      </c>
      <c r="I44" s="57">
        <v>113543</v>
      </c>
      <c r="J44" s="58">
        <f t="shared" si="0"/>
        <v>11.929084287200832</v>
      </c>
    </row>
    <row r="45" spans="1:10" x14ac:dyDescent="0.2">
      <c r="A45" s="56" t="s">
        <v>191</v>
      </c>
      <c r="B45" s="56" t="s">
        <v>194</v>
      </c>
      <c r="C45" s="57">
        <v>0</v>
      </c>
      <c r="D45" s="57">
        <v>54113000</v>
      </c>
      <c r="E45" s="57">
        <v>54113000</v>
      </c>
      <c r="F45" s="57">
        <v>54113000</v>
      </c>
      <c r="G45" s="57">
        <v>0</v>
      </c>
      <c r="H45" s="57">
        <v>0</v>
      </c>
      <c r="I45" s="57">
        <v>0</v>
      </c>
      <c r="J45" s="58">
        <f t="shared" si="0"/>
        <v>100</v>
      </c>
    </row>
    <row r="46" spans="1:10" x14ac:dyDescent="0.2">
      <c r="A46" s="56" t="s">
        <v>195</v>
      </c>
      <c r="B46" s="56" t="s">
        <v>196</v>
      </c>
      <c r="C46" s="57">
        <v>1618523000</v>
      </c>
      <c r="D46" s="57">
        <v>1747715998</v>
      </c>
      <c r="E46" s="57">
        <v>1747715998</v>
      </c>
      <c r="F46" s="57">
        <v>1747715998</v>
      </c>
      <c r="G46" s="57">
        <v>0</v>
      </c>
      <c r="H46" s="57">
        <v>0</v>
      </c>
      <c r="I46" s="57">
        <v>0</v>
      </c>
      <c r="J46" s="58">
        <f t="shared" si="0"/>
        <v>100</v>
      </c>
    </row>
    <row r="47" spans="1:10" x14ac:dyDescent="0.2">
      <c r="A47" s="56" t="s">
        <v>195</v>
      </c>
      <c r="B47" s="56" t="s">
        <v>197</v>
      </c>
      <c r="C47" s="57">
        <v>0</v>
      </c>
      <c r="D47" s="57">
        <v>0</v>
      </c>
      <c r="E47" s="57">
        <v>0</v>
      </c>
      <c r="F47" s="57">
        <v>3850000000</v>
      </c>
      <c r="G47" s="57">
        <v>0</v>
      </c>
      <c r="H47" s="57">
        <v>-3850000000</v>
      </c>
      <c r="I47" s="57">
        <v>0</v>
      </c>
      <c r="J47" s="58"/>
    </row>
    <row r="48" spans="1:10" x14ac:dyDescent="0.2">
      <c r="A48" s="56" t="s">
        <v>195</v>
      </c>
      <c r="B48" s="56" t="s">
        <v>189</v>
      </c>
      <c r="C48" s="57">
        <v>1425000</v>
      </c>
      <c r="D48" s="57">
        <v>3739000</v>
      </c>
      <c r="E48" s="57">
        <v>3748243</v>
      </c>
      <c r="F48" s="57">
        <v>3748243</v>
      </c>
      <c r="G48" s="57">
        <v>-9243</v>
      </c>
      <c r="H48" s="57">
        <v>0</v>
      </c>
      <c r="I48" s="57">
        <v>0</v>
      </c>
      <c r="J48" s="58">
        <f t="shared" si="0"/>
        <v>100.24720513506284</v>
      </c>
    </row>
    <row r="49" spans="1:10" x14ac:dyDescent="0.2">
      <c r="A49" s="56" t="s">
        <v>195</v>
      </c>
      <c r="B49" s="56" t="s">
        <v>178</v>
      </c>
      <c r="C49" s="57">
        <v>0</v>
      </c>
      <c r="D49" s="57">
        <v>0</v>
      </c>
      <c r="E49" s="57">
        <v>4690</v>
      </c>
      <c r="F49" s="57">
        <v>0</v>
      </c>
      <c r="G49" s="57">
        <v>-4690</v>
      </c>
      <c r="H49" s="57">
        <v>4690</v>
      </c>
      <c r="I49" s="57">
        <v>4690</v>
      </c>
      <c r="J49" s="58"/>
    </row>
    <row r="50" spans="1:10" x14ac:dyDescent="0.2">
      <c r="A50" s="56" t="s">
        <v>195</v>
      </c>
      <c r="B50" s="56" t="s">
        <v>198</v>
      </c>
      <c r="C50" s="57">
        <v>33000000</v>
      </c>
      <c r="D50" s="57">
        <v>30686000</v>
      </c>
      <c r="E50" s="57">
        <v>19352000</v>
      </c>
      <c r="F50" s="57">
        <v>19352000</v>
      </c>
      <c r="G50" s="57">
        <v>11334000</v>
      </c>
      <c r="H50" s="57">
        <v>0</v>
      </c>
      <c r="I50" s="57">
        <v>0</v>
      </c>
      <c r="J50" s="58">
        <f t="shared" si="0"/>
        <v>63.064589715179565</v>
      </c>
    </row>
    <row r="51" spans="1:10" x14ac:dyDescent="0.2">
      <c r="A51" s="56" t="s">
        <v>195</v>
      </c>
      <c r="B51" s="56" t="s">
        <v>193</v>
      </c>
      <c r="C51" s="57">
        <v>5000</v>
      </c>
      <c r="D51" s="57">
        <v>5000</v>
      </c>
      <c r="E51" s="57">
        <v>164</v>
      </c>
      <c r="F51" s="57">
        <v>164</v>
      </c>
      <c r="G51" s="57">
        <v>4836</v>
      </c>
      <c r="H51" s="57">
        <v>0</v>
      </c>
      <c r="I51" s="57">
        <v>0</v>
      </c>
      <c r="J51" s="58">
        <f t="shared" si="0"/>
        <v>3.2800000000000002</v>
      </c>
    </row>
    <row r="52" spans="1:10" x14ac:dyDescent="0.2">
      <c r="A52" s="56" t="s">
        <v>199</v>
      </c>
      <c r="B52" s="56" t="s">
        <v>200</v>
      </c>
      <c r="C52" s="57">
        <v>1215000</v>
      </c>
      <c r="D52" s="57">
        <v>1215000</v>
      </c>
      <c r="E52" s="57">
        <v>1155769</v>
      </c>
      <c r="F52" s="57">
        <v>1155769</v>
      </c>
      <c r="G52" s="57">
        <v>59231</v>
      </c>
      <c r="H52" s="57">
        <v>0</v>
      </c>
      <c r="I52" s="57">
        <v>1215000</v>
      </c>
      <c r="J52" s="58">
        <f t="shared" si="0"/>
        <v>95.125020576131689</v>
      </c>
    </row>
    <row r="53" spans="1:10" x14ac:dyDescent="0.2">
      <c r="A53" s="56" t="s">
        <v>199</v>
      </c>
      <c r="B53" s="56" t="s">
        <v>201</v>
      </c>
      <c r="C53" s="57">
        <v>4500000</v>
      </c>
      <c r="D53" s="57">
        <v>4500000</v>
      </c>
      <c r="E53" s="57">
        <v>4280625</v>
      </c>
      <c r="F53" s="57">
        <v>4280625</v>
      </c>
      <c r="G53" s="57">
        <v>219375</v>
      </c>
      <c r="H53" s="57">
        <v>0</v>
      </c>
      <c r="I53" s="57">
        <v>4500000</v>
      </c>
      <c r="J53" s="58">
        <f t="shared" si="0"/>
        <v>95.125</v>
      </c>
    </row>
    <row r="54" spans="1:10" x14ac:dyDescent="0.2">
      <c r="A54" s="56" t="s">
        <v>202</v>
      </c>
      <c r="B54" s="56" t="s">
        <v>200</v>
      </c>
      <c r="C54" s="57">
        <v>0</v>
      </c>
      <c r="D54" s="57">
        <v>0</v>
      </c>
      <c r="E54" s="57">
        <v>526500</v>
      </c>
      <c r="F54" s="57">
        <v>526500</v>
      </c>
      <c r="G54" s="57">
        <v>-526500</v>
      </c>
      <c r="H54" s="57">
        <v>0</v>
      </c>
      <c r="I54" s="57">
        <v>0</v>
      </c>
      <c r="J54" s="58"/>
    </row>
    <row r="55" spans="1:10" x14ac:dyDescent="0.2">
      <c r="A55" s="56" t="s">
        <v>202</v>
      </c>
      <c r="B55" s="56" t="s">
        <v>200</v>
      </c>
      <c r="C55" s="57">
        <v>0</v>
      </c>
      <c r="D55" s="57">
        <v>527000</v>
      </c>
      <c r="E55" s="57">
        <v>0</v>
      </c>
      <c r="F55" s="57">
        <v>0</v>
      </c>
      <c r="G55" s="57">
        <v>527000</v>
      </c>
      <c r="H55" s="57">
        <v>0</v>
      </c>
      <c r="I55" s="57">
        <v>0</v>
      </c>
      <c r="J55" s="58">
        <f t="shared" si="0"/>
        <v>0</v>
      </c>
    </row>
    <row r="56" spans="1:10" x14ac:dyDescent="0.2">
      <c r="A56" s="56" t="s">
        <v>202</v>
      </c>
      <c r="B56" s="56" t="s">
        <v>201</v>
      </c>
      <c r="C56" s="57">
        <v>0</v>
      </c>
      <c r="D56" s="57">
        <v>1950000</v>
      </c>
      <c r="E56" s="57">
        <v>0</v>
      </c>
      <c r="F56" s="57">
        <v>0</v>
      </c>
      <c r="G56" s="57">
        <v>1950000</v>
      </c>
      <c r="H56" s="57">
        <v>0</v>
      </c>
      <c r="I56" s="57">
        <v>0</v>
      </c>
      <c r="J56" s="58">
        <f t="shared" si="0"/>
        <v>0</v>
      </c>
    </row>
    <row r="57" spans="1:10" x14ac:dyDescent="0.2">
      <c r="A57" s="56" t="s">
        <v>202</v>
      </c>
      <c r="B57" s="56" t="s">
        <v>201</v>
      </c>
      <c r="C57" s="57">
        <v>0</v>
      </c>
      <c r="D57" s="57">
        <v>0</v>
      </c>
      <c r="E57" s="57">
        <v>1950000</v>
      </c>
      <c r="F57" s="57">
        <v>1950000</v>
      </c>
      <c r="G57" s="57">
        <v>-1950000</v>
      </c>
      <c r="H57" s="57">
        <v>0</v>
      </c>
      <c r="I57" s="57">
        <v>0</v>
      </c>
      <c r="J57" s="58"/>
    </row>
    <row r="58" spans="1:10" x14ac:dyDescent="0.2">
      <c r="A58" s="56" t="s">
        <v>203</v>
      </c>
      <c r="B58" s="56" t="s">
        <v>204</v>
      </c>
      <c r="C58" s="57">
        <v>9700000</v>
      </c>
      <c r="D58" s="57">
        <v>9700000</v>
      </c>
      <c r="E58" s="57">
        <v>0</v>
      </c>
      <c r="F58" s="57">
        <v>0</v>
      </c>
      <c r="G58" s="57">
        <v>9700000</v>
      </c>
      <c r="H58" s="57">
        <v>0</v>
      </c>
      <c r="I58" s="57">
        <v>0</v>
      </c>
      <c r="J58" s="58">
        <f t="shared" si="0"/>
        <v>0</v>
      </c>
    </row>
    <row r="59" spans="1:10" x14ac:dyDescent="0.2">
      <c r="A59" s="56" t="s">
        <v>203</v>
      </c>
      <c r="B59" s="56" t="s">
        <v>205</v>
      </c>
      <c r="C59" s="57">
        <v>2252000</v>
      </c>
      <c r="D59" s="57">
        <v>2252000</v>
      </c>
      <c r="E59" s="57">
        <v>0</v>
      </c>
      <c r="F59" s="57">
        <v>0</v>
      </c>
      <c r="G59" s="57">
        <v>2252000</v>
      </c>
      <c r="H59" s="57">
        <v>0</v>
      </c>
      <c r="I59" s="57">
        <v>0</v>
      </c>
      <c r="J59" s="58">
        <f t="shared" si="0"/>
        <v>0</v>
      </c>
    </row>
    <row r="60" spans="1:10" x14ac:dyDescent="0.2">
      <c r="A60" s="56" t="s">
        <v>203</v>
      </c>
      <c r="B60" s="56" t="s">
        <v>206</v>
      </c>
      <c r="C60" s="57">
        <v>50000</v>
      </c>
      <c r="D60" s="57">
        <v>50000</v>
      </c>
      <c r="E60" s="57">
        <v>0</v>
      </c>
      <c r="F60" s="57">
        <v>0</v>
      </c>
      <c r="G60" s="57">
        <v>50000</v>
      </c>
      <c r="H60" s="57">
        <v>0</v>
      </c>
      <c r="I60" s="57">
        <v>0</v>
      </c>
      <c r="J60" s="58">
        <f t="shared" si="0"/>
        <v>0</v>
      </c>
    </row>
    <row r="61" spans="1:10" x14ac:dyDescent="0.2">
      <c r="A61" s="56" t="s">
        <v>203</v>
      </c>
      <c r="B61" s="56" t="s">
        <v>207</v>
      </c>
      <c r="C61" s="57">
        <v>92000</v>
      </c>
      <c r="D61" s="57">
        <v>92000</v>
      </c>
      <c r="E61" s="57">
        <v>0</v>
      </c>
      <c r="F61" s="57">
        <v>0</v>
      </c>
      <c r="G61" s="57">
        <v>92000</v>
      </c>
      <c r="H61" s="57">
        <v>0</v>
      </c>
      <c r="I61" s="57">
        <v>0</v>
      </c>
      <c r="J61" s="58">
        <f t="shared" si="0"/>
        <v>0</v>
      </c>
    </row>
    <row r="62" spans="1:10" x14ac:dyDescent="0.2">
      <c r="A62" s="56" t="s">
        <v>203</v>
      </c>
      <c r="B62" s="56" t="s">
        <v>208</v>
      </c>
      <c r="C62" s="57">
        <v>1637000</v>
      </c>
      <c r="D62" s="57">
        <v>1637000</v>
      </c>
      <c r="E62" s="57">
        <v>0</v>
      </c>
      <c r="F62" s="57">
        <v>0</v>
      </c>
      <c r="G62" s="57">
        <v>1637000</v>
      </c>
      <c r="H62" s="57">
        <v>0</v>
      </c>
      <c r="I62" s="57">
        <v>0</v>
      </c>
      <c r="J62" s="58">
        <f t="shared" si="0"/>
        <v>0</v>
      </c>
    </row>
    <row r="63" spans="1:10" x14ac:dyDescent="0.2">
      <c r="A63" s="56" t="s">
        <v>203</v>
      </c>
      <c r="B63" s="56" t="s">
        <v>209</v>
      </c>
      <c r="C63" s="57">
        <v>5800000</v>
      </c>
      <c r="D63" s="57">
        <v>5800000</v>
      </c>
      <c r="E63" s="57">
        <v>0</v>
      </c>
      <c r="F63" s="57">
        <v>0</v>
      </c>
      <c r="G63" s="57">
        <v>5800000</v>
      </c>
      <c r="H63" s="57">
        <v>0</v>
      </c>
      <c r="I63" s="57">
        <v>0</v>
      </c>
      <c r="J63" s="58">
        <f t="shared" si="0"/>
        <v>0</v>
      </c>
    </row>
    <row r="64" spans="1:10" x14ac:dyDescent="0.2">
      <c r="A64" s="56" t="s">
        <v>203</v>
      </c>
      <c r="B64" s="56" t="s">
        <v>210</v>
      </c>
      <c r="C64" s="57">
        <v>0</v>
      </c>
      <c r="D64" s="57">
        <v>0</v>
      </c>
      <c r="E64" s="57">
        <v>3867075</v>
      </c>
      <c r="F64" s="57">
        <v>3867075</v>
      </c>
      <c r="G64" s="57">
        <v>-3867075</v>
      </c>
      <c r="H64" s="57">
        <v>0</v>
      </c>
      <c r="I64" s="57">
        <v>1388475</v>
      </c>
      <c r="J64" s="58"/>
    </row>
    <row r="65" spans="1:10" x14ac:dyDescent="0.2">
      <c r="A65" s="56" t="s">
        <v>203</v>
      </c>
      <c r="B65" s="56" t="s">
        <v>211</v>
      </c>
      <c r="C65" s="57">
        <v>0</v>
      </c>
      <c r="D65" s="57">
        <v>0</v>
      </c>
      <c r="E65" s="57">
        <v>14322500</v>
      </c>
      <c r="F65" s="57">
        <v>14322500</v>
      </c>
      <c r="G65" s="57">
        <v>-14322500</v>
      </c>
      <c r="H65" s="57">
        <v>0</v>
      </c>
      <c r="I65" s="57">
        <v>5142500</v>
      </c>
      <c r="J65" s="58"/>
    </row>
    <row r="66" spans="1:10" x14ac:dyDescent="0.2">
      <c r="A66" s="56" t="s">
        <v>203</v>
      </c>
      <c r="B66" s="56" t="s">
        <v>212</v>
      </c>
      <c r="C66" s="57">
        <v>0</v>
      </c>
      <c r="D66" s="57">
        <v>0</v>
      </c>
      <c r="E66" s="57">
        <v>1148580</v>
      </c>
      <c r="F66" s="57">
        <v>1148580</v>
      </c>
      <c r="G66" s="57">
        <v>-1785510</v>
      </c>
      <c r="H66" s="57">
        <v>636930</v>
      </c>
      <c r="I66" s="57">
        <v>0</v>
      </c>
      <c r="J66" s="58"/>
    </row>
    <row r="67" spans="1:10" x14ac:dyDescent="0.2">
      <c r="A67" s="56" t="s">
        <v>203</v>
      </c>
      <c r="B67" s="56" t="s">
        <v>213</v>
      </c>
      <c r="C67" s="57">
        <v>0</v>
      </c>
      <c r="D67" s="57">
        <v>0</v>
      </c>
      <c r="E67" s="57">
        <v>880000</v>
      </c>
      <c r="F67" s="57">
        <v>880000</v>
      </c>
      <c r="G67" s="57">
        <v>-880000</v>
      </c>
      <c r="H67" s="57">
        <v>0</v>
      </c>
      <c r="I67" s="57">
        <v>0</v>
      </c>
      <c r="J67" s="58"/>
    </row>
    <row r="68" spans="1:10" x14ac:dyDescent="0.2">
      <c r="A68" s="56" t="s">
        <v>203</v>
      </c>
      <c r="B68" s="56" t="s">
        <v>204</v>
      </c>
      <c r="C68" s="57">
        <v>0</v>
      </c>
      <c r="D68" s="57">
        <v>0</v>
      </c>
      <c r="E68" s="57">
        <v>2500000</v>
      </c>
      <c r="F68" s="57">
        <v>2500000</v>
      </c>
      <c r="G68" s="57">
        <v>-4250000</v>
      </c>
      <c r="H68" s="57">
        <v>1750000</v>
      </c>
      <c r="I68" s="57">
        <v>0</v>
      </c>
      <c r="J68" s="58"/>
    </row>
    <row r="69" spans="1:10" x14ac:dyDescent="0.2">
      <c r="A69" s="56" t="s">
        <v>203</v>
      </c>
      <c r="B69" s="56" t="s">
        <v>205</v>
      </c>
      <c r="C69" s="57">
        <v>0</v>
      </c>
      <c r="D69" s="57">
        <v>0</v>
      </c>
      <c r="E69" s="57">
        <v>1624000</v>
      </c>
      <c r="F69" s="57">
        <v>1624000</v>
      </c>
      <c r="G69" s="57">
        <v>-2233000</v>
      </c>
      <c r="H69" s="57">
        <v>609000</v>
      </c>
      <c r="I69" s="57">
        <v>0</v>
      </c>
      <c r="J69" s="58"/>
    </row>
    <row r="70" spans="1:10" x14ac:dyDescent="0.2">
      <c r="A70" s="56" t="s">
        <v>203</v>
      </c>
      <c r="B70" s="56" t="s">
        <v>210</v>
      </c>
      <c r="C70" s="57">
        <v>3919000</v>
      </c>
      <c r="D70" s="57">
        <v>4876000</v>
      </c>
      <c r="E70" s="57">
        <v>0</v>
      </c>
      <c r="F70" s="57">
        <v>0</v>
      </c>
      <c r="G70" s="57">
        <v>4876000</v>
      </c>
      <c r="H70" s="57">
        <v>0</v>
      </c>
      <c r="I70" s="57">
        <v>0</v>
      </c>
      <c r="J70" s="58">
        <f t="shared" ref="J70:J126" si="1">F70/D70*100</f>
        <v>0</v>
      </c>
    </row>
    <row r="71" spans="1:10" x14ac:dyDescent="0.2">
      <c r="A71" s="56" t="s">
        <v>203</v>
      </c>
      <c r="B71" s="56" t="s">
        <v>211</v>
      </c>
      <c r="C71" s="57">
        <v>472492000</v>
      </c>
      <c r="D71" s="57">
        <v>476035000</v>
      </c>
      <c r="E71" s="57">
        <v>0</v>
      </c>
      <c r="F71" s="57">
        <v>0</v>
      </c>
      <c r="G71" s="57">
        <v>476035000</v>
      </c>
      <c r="H71" s="57">
        <v>0</v>
      </c>
      <c r="I71" s="57">
        <v>428922230</v>
      </c>
      <c r="J71" s="58">
        <f t="shared" si="1"/>
        <v>0</v>
      </c>
    </row>
    <row r="72" spans="1:10" x14ac:dyDescent="0.2">
      <c r="A72" s="56" t="s">
        <v>203</v>
      </c>
      <c r="B72" s="56" t="s">
        <v>214</v>
      </c>
      <c r="C72" s="57">
        <v>2556000</v>
      </c>
      <c r="D72" s="57">
        <v>2556000</v>
      </c>
      <c r="E72" s="57">
        <v>0</v>
      </c>
      <c r="F72" s="57">
        <v>0</v>
      </c>
      <c r="G72" s="57">
        <v>2556000</v>
      </c>
      <c r="H72" s="57">
        <v>0</v>
      </c>
      <c r="I72" s="57">
        <v>0</v>
      </c>
      <c r="J72" s="58">
        <f t="shared" si="1"/>
        <v>0</v>
      </c>
    </row>
    <row r="73" spans="1:10" x14ac:dyDescent="0.2">
      <c r="A73" s="56" t="s">
        <v>203</v>
      </c>
      <c r="B73" s="56" t="s">
        <v>215</v>
      </c>
      <c r="C73" s="57">
        <v>134100000</v>
      </c>
      <c r="D73" s="57">
        <v>134100000</v>
      </c>
      <c r="E73" s="57">
        <v>10445000</v>
      </c>
      <c r="F73" s="57">
        <v>10445000</v>
      </c>
      <c r="G73" s="57">
        <v>123655000</v>
      </c>
      <c r="H73" s="57">
        <v>0</v>
      </c>
      <c r="I73" s="57">
        <v>0</v>
      </c>
      <c r="J73" s="58">
        <f t="shared" si="1"/>
        <v>7.7889634601043989</v>
      </c>
    </row>
    <row r="74" spans="1:10" x14ac:dyDescent="0.2">
      <c r="A74" s="56" t="s">
        <v>203</v>
      </c>
      <c r="B74" s="56" t="s">
        <v>212</v>
      </c>
      <c r="C74" s="57">
        <v>16120000</v>
      </c>
      <c r="D74" s="57">
        <v>16120000</v>
      </c>
      <c r="E74" s="57">
        <v>0</v>
      </c>
      <c r="F74" s="57">
        <v>0</v>
      </c>
      <c r="G74" s="57">
        <v>16120000</v>
      </c>
      <c r="H74" s="57">
        <v>0</v>
      </c>
      <c r="I74" s="57">
        <v>0</v>
      </c>
      <c r="J74" s="58">
        <f t="shared" si="1"/>
        <v>0</v>
      </c>
    </row>
    <row r="75" spans="1:10" x14ac:dyDescent="0.2">
      <c r="A75" s="56" t="s">
        <v>203</v>
      </c>
      <c r="B75" s="56" t="s">
        <v>216</v>
      </c>
      <c r="C75" s="57">
        <v>33000000</v>
      </c>
      <c r="D75" s="57">
        <v>33000000</v>
      </c>
      <c r="E75" s="57">
        <v>0</v>
      </c>
      <c r="F75" s="57">
        <v>0</v>
      </c>
      <c r="G75" s="57">
        <v>33000000</v>
      </c>
      <c r="H75" s="57">
        <v>0</v>
      </c>
      <c r="I75" s="57">
        <v>0</v>
      </c>
      <c r="J75" s="58">
        <f t="shared" si="1"/>
        <v>0</v>
      </c>
    </row>
    <row r="76" spans="1:10" x14ac:dyDescent="0.2">
      <c r="A76" s="56" t="s">
        <v>203</v>
      </c>
      <c r="B76" s="56" t="s">
        <v>213</v>
      </c>
      <c r="C76" s="57">
        <v>7300000</v>
      </c>
      <c r="D76" s="57">
        <v>7300000</v>
      </c>
      <c r="E76" s="57">
        <v>0</v>
      </c>
      <c r="F76" s="57">
        <v>0</v>
      </c>
      <c r="G76" s="57">
        <v>7300000</v>
      </c>
      <c r="H76" s="57">
        <v>0</v>
      </c>
      <c r="I76" s="57">
        <v>0</v>
      </c>
      <c r="J76" s="58">
        <f t="shared" si="1"/>
        <v>0</v>
      </c>
    </row>
    <row r="77" spans="1:10" x14ac:dyDescent="0.2">
      <c r="A77" s="56" t="s">
        <v>217</v>
      </c>
      <c r="B77" s="56" t="s">
        <v>211</v>
      </c>
      <c r="C77" s="57">
        <v>5038000</v>
      </c>
      <c r="D77" s="57">
        <v>5038000</v>
      </c>
      <c r="E77" s="57">
        <v>4408250</v>
      </c>
      <c r="F77" s="57">
        <v>4408250</v>
      </c>
      <c r="G77" s="57">
        <v>629750</v>
      </c>
      <c r="H77" s="57">
        <v>0</v>
      </c>
      <c r="I77" s="57">
        <v>5038000</v>
      </c>
      <c r="J77" s="58">
        <f t="shared" si="1"/>
        <v>87.5</v>
      </c>
    </row>
    <row r="78" spans="1:10" x14ac:dyDescent="0.2">
      <c r="A78" s="56" t="s">
        <v>217</v>
      </c>
      <c r="B78" s="56" t="s">
        <v>210</v>
      </c>
      <c r="C78" s="57">
        <v>1361000</v>
      </c>
      <c r="D78" s="57">
        <v>1361000</v>
      </c>
      <c r="E78" s="57">
        <v>1190228</v>
      </c>
      <c r="F78" s="57">
        <v>1190228</v>
      </c>
      <c r="G78" s="57">
        <v>170772</v>
      </c>
      <c r="H78" s="57">
        <v>0</v>
      </c>
      <c r="I78" s="57">
        <v>1360260</v>
      </c>
      <c r="J78" s="58">
        <f t="shared" si="1"/>
        <v>87.452461425422484</v>
      </c>
    </row>
    <row r="79" spans="1:10" x14ac:dyDescent="0.2">
      <c r="A79" s="56" t="s">
        <v>218</v>
      </c>
      <c r="B79" s="56" t="s">
        <v>210</v>
      </c>
      <c r="C79" s="57">
        <v>0</v>
      </c>
      <c r="D79" s="57">
        <v>2126000</v>
      </c>
      <c r="E79" s="57">
        <v>0</v>
      </c>
      <c r="F79" s="57">
        <v>0</v>
      </c>
      <c r="G79" s="57">
        <v>2126000</v>
      </c>
      <c r="H79" s="57">
        <v>0</v>
      </c>
      <c r="I79" s="57">
        <v>0</v>
      </c>
      <c r="J79" s="58">
        <f t="shared" si="1"/>
        <v>0</v>
      </c>
    </row>
    <row r="80" spans="1:10" x14ac:dyDescent="0.2">
      <c r="A80" s="56" t="s">
        <v>218</v>
      </c>
      <c r="B80" s="56" t="s">
        <v>219</v>
      </c>
      <c r="C80" s="57">
        <v>0</v>
      </c>
      <c r="D80" s="57">
        <v>7874000</v>
      </c>
      <c r="E80" s="57">
        <v>0</v>
      </c>
      <c r="F80" s="57">
        <v>0</v>
      </c>
      <c r="G80" s="57">
        <v>7874000</v>
      </c>
      <c r="H80" s="57">
        <v>0</v>
      </c>
      <c r="I80" s="57">
        <v>0</v>
      </c>
      <c r="J80" s="58">
        <f t="shared" si="1"/>
        <v>0</v>
      </c>
    </row>
    <row r="81" spans="1:10" x14ac:dyDescent="0.2">
      <c r="A81" s="56" t="s">
        <v>220</v>
      </c>
      <c r="B81" s="56" t="s">
        <v>210</v>
      </c>
      <c r="C81" s="57">
        <v>0</v>
      </c>
      <c r="D81" s="57">
        <v>4384000</v>
      </c>
      <c r="E81" s="57">
        <v>0</v>
      </c>
      <c r="F81" s="57">
        <v>0</v>
      </c>
      <c r="G81" s="57">
        <v>4384000</v>
      </c>
      <c r="H81" s="57">
        <v>0</v>
      </c>
      <c r="I81" s="57">
        <v>0</v>
      </c>
      <c r="J81" s="58">
        <f t="shared" si="1"/>
        <v>0</v>
      </c>
    </row>
    <row r="82" spans="1:10" x14ac:dyDescent="0.2">
      <c r="A82" s="56" t="s">
        <v>220</v>
      </c>
      <c r="B82" s="56" t="s">
        <v>211</v>
      </c>
      <c r="C82" s="57">
        <v>0</v>
      </c>
      <c r="D82" s="57">
        <v>16235000</v>
      </c>
      <c r="E82" s="57">
        <v>0</v>
      </c>
      <c r="F82" s="57">
        <v>0</v>
      </c>
      <c r="G82" s="57">
        <v>16235000</v>
      </c>
      <c r="H82" s="57">
        <v>0</v>
      </c>
      <c r="I82" s="57">
        <v>0</v>
      </c>
      <c r="J82" s="58">
        <f t="shared" si="1"/>
        <v>0</v>
      </c>
    </row>
    <row r="83" spans="1:10" x14ac:dyDescent="0.2">
      <c r="A83" s="56" t="s">
        <v>220</v>
      </c>
      <c r="B83" s="56" t="s">
        <v>211</v>
      </c>
      <c r="C83" s="57">
        <v>0</v>
      </c>
      <c r="D83" s="57">
        <v>0</v>
      </c>
      <c r="E83" s="57">
        <v>16234228</v>
      </c>
      <c r="F83" s="57">
        <v>16234228</v>
      </c>
      <c r="G83" s="57">
        <v>-16234228</v>
      </c>
      <c r="H83" s="57">
        <v>0</v>
      </c>
      <c r="I83" s="57">
        <v>0</v>
      </c>
      <c r="J83" s="58"/>
    </row>
    <row r="84" spans="1:10" x14ac:dyDescent="0.2">
      <c r="A84" s="56" t="s">
        <v>220</v>
      </c>
      <c r="B84" s="56" t="s">
        <v>210</v>
      </c>
      <c r="C84" s="57">
        <v>0</v>
      </c>
      <c r="D84" s="57">
        <v>0</v>
      </c>
      <c r="E84" s="57">
        <v>4383241</v>
      </c>
      <c r="F84" s="57">
        <v>4383241</v>
      </c>
      <c r="G84" s="57">
        <v>-4383241</v>
      </c>
      <c r="H84" s="57">
        <v>0</v>
      </c>
      <c r="I84" s="57">
        <v>0</v>
      </c>
      <c r="J84" s="58"/>
    </row>
    <row r="85" spans="1:10" x14ac:dyDescent="0.2">
      <c r="A85" s="56" t="s">
        <v>220</v>
      </c>
      <c r="B85" s="56" t="s">
        <v>212</v>
      </c>
      <c r="C85" s="57">
        <v>0</v>
      </c>
      <c r="D85" s="57">
        <v>0</v>
      </c>
      <c r="E85" s="57">
        <v>1012870</v>
      </c>
      <c r="F85" s="57">
        <v>1012870</v>
      </c>
      <c r="G85" s="57">
        <v>-1012870</v>
      </c>
      <c r="H85" s="57">
        <v>0</v>
      </c>
      <c r="I85" s="57">
        <v>0</v>
      </c>
      <c r="J85" s="58"/>
    </row>
    <row r="86" spans="1:10" x14ac:dyDescent="0.2">
      <c r="A86" s="56" t="s">
        <v>220</v>
      </c>
      <c r="B86" s="56" t="s">
        <v>213</v>
      </c>
      <c r="C86" s="57">
        <v>0</v>
      </c>
      <c r="D86" s="57">
        <v>0</v>
      </c>
      <c r="E86" s="57">
        <v>2455210</v>
      </c>
      <c r="F86" s="57">
        <v>2455210</v>
      </c>
      <c r="G86" s="57">
        <v>-2455210</v>
      </c>
      <c r="H86" s="57">
        <v>0</v>
      </c>
      <c r="I86" s="57">
        <v>0</v>
      </c>
      <c r="J86" s="58"/>
    </row>
    <row r="87" spans="1:10" x14ac:dyDescent="0.2">
      <c r="A87" s="56" t="s">
        <v>220</v>
      </c>
      <c r="B87" s="56" t="s">
        <v>207</v>
      </c>
      <c r="C87" s="57">
        <v>0</v>
      </c>
      <c r="D87" s="57">
        <v>0</v>
      </c>
      <c r="E87" s="57">
        <v>1296160</v>
      </c>
      <c r="F87" s="57">
        <v>1296160</v>
      </c>
      <c r="G87" s="57">
        <v>-1296160</v>
      </c>
      <c r="H87" s="57">
        <v>0</v>
      </c>
      <c r="I87" s="57">
        <v>0</v>
      </c>
      <c r="J87" s="58"/>
    </row>
    <row r="88" spans="1:10" x14ac:dyDescent="0.2">
      <c r="A88" s="56" t="s">
        <v>221</v>
      </c>
      <c r="B88" s="56" t="s">
        <v>212</v>
      </c>
      <c r="C88" s="57">
        <v>0</v>
      </c>
      <c r="D88" s="57">
        <v>122000</v>
      </c>
      <c r="E88" s="57">
        <v>0</v>
      </c>
      <c r="F88" s="57">
        <v>0</v>
      </c>
      <c r="G88" s="57">
        <v>122000</v>
      </c>
      <c r="H88" s="57">
        <v>0</v>
      </c>
      <c r="I88" s="57">
        <v>0</v>
      </c>
      <c r="J88" s="58">
        <f t="shared" si="1"/>
        <v>0</v>
      </c>
    </row>
    <row r="89" spans="1:10" x14ac:dyDescent="0.2">
      <c r="A89" s="56" t="s">
        <v>221</v>
      </c>
      <c r="B89" s="56" t="s">
        <v>204</v>
      </c>
      <c r="C89" s="57">
        <v>0</v>
      </c>
      <c r="D89" s="57">
        <v>385000</v>
      </c>
      <c r="E89" s="57">
        <v>0</v>
      </c>
      <c r="F89" s="57">
        <v>0</v>
      </c>
      <c r="G89" s="57">
        <v>385000</v>
      </c>
      <c r="H89" s="57">
        <v>0</v>
      </c>
      <c r="I89" s="57">
        <v>0</v>
      </c>
      <c r="J89" s="58">
        <f t="shared" si="1"/>
        <v>0</v>
      </c>
    </row>
    <row r="90" spans="1:10" x14ac:dyDescent="0.2">
      <c r="A90" s="56" t="s">
        <v>221</v>
      </c>
      <c r="B90" s="56" t="s">
        <v>210</v>
      </c>
      <c r="C90" s="57">
        <v>0</v>
      </c>
      <c r="D90" s="57">
        <v>0</v>
      </c>
      <c r="E90" s="57">
        <v>101831</v>
      </c>
      <c r="F90" s="57">
        <v>101831</v>
      </c>
      <c r="G90" s="57">
        <v>-101831</v>
      </c>
      <c r="H90" s="57">
        <v>0</v>
      </c>
      <c r="I90" s="57">
        <v>0</v>
      </c>
      <c r="J90" s="58"/>
    </row>
    <row r="91" spans="1:10" x14ac:dyDescent="0.2">
      <c r="A91" s="56" t="s">
        <v>221</v>
      </c>
      <c r="B91" s="56" t="s">
        <v>211</v>
      </c>
      <c r="C91" s="57">
        <v>0</v>
      </c>
      <c r="D91" s="57">
        <v>0</v>
      </c>
      <c r="E91" s="57">
        <v>377150</v>
      </c>
      <c r="F91" s="57">
        <v>377150</v>
      </c>
      <c r="G91" s="57">
        <v>-377150</v>
      </c>
      <c r="H91" s="57">
        <v>0</v>
      </c>
      <c r="I91" s="57">
        <v>0</v>
      </c>
      <c r="J91" s="58"/>
    </row>
    <row r="92" spans="1:10" x14ac:dyDescent="0.2">
      <c r="A92" s="56" t="s">
        <v>221</v>
      </c>
      <c r="B92" s="56" t="s">
        <v>214</v>
      </c>
      <c r="C92" s="57">
        <v>0</v>
      </c>
      <c r="D92" s="57">
        <v>0</v>
      </c>
      <c r="E92" s="57">
        <v>160000</v>
      </c>
      <c r="F92" s="57">
        <v>160000</v>
      </c>
      <c r="G92" s="57">
        <v>-160000</v>
      </c>
      <c r="H92" s="57">
        <v>0</v>
      </c>
      <c r="I92" s="57">
        <v>0</v>
      </c>
      <c r="J92" s="58"/>
    </row>
    <row r="93" spans="1:10" x14ac:dyDescent="0.2">
      <c r="A93" s="56" t="s">
        <v>221</v>
      </c>
      <c r="B93" s="56" t="s">
        <v>212</v>
      </c>
      <c r="C93" s="57">
        <v>0</v>
      </c>
      <c r="D93" s="57">
        <v>0</v>
      </c>
      <c r="E93" s="57">
        <v>121500</v>
      </c>
      <c r="F93" s="57">
        <v>121500</v>
      </c>
      <c r="G93" s="57">
        <v>-121500</v>
      </c>
      <c r="H93" s="57">
        <v>0</v>
      </c>
      <c r="I93" s="57">
        <v>0</v>
      </c>
      <c r="J93" s="58"/>
    </row>
    <row r="94" spans="1:10" x14ac:dyDescent="0.2">
      <c r="A94" s="56" t="s">
        <v>221</v>
      </c>
      <c r="B94" s="56" t="s">
        <v>213</v>
      </c>
      <c r="C94" s="57">
        <v>0</v>
      </c>
      <c r="D94" s="57">
        <v>0</v>
      </c>
      <c r="E94" s="57">
        <v>65000</v>
      </c>
      <c r="F94" s="57">
        <v>65000</v>
      </c>
      <c r="G94" s="57">
        <v>-65000</v>
      </c>
      <c r="H94" s="57">
        <v>0</v>
      </c>
      <c r="I94" s="57">
        <v>0</v>
      </c>
      <c r="J94" s="58"/>
    </row>
    <row r="95" spans="1:10" x14ac:dyDescent="0.2">
      <c r="A95" s="56" t="s">
        <v>221</v>
      </c>
      <c r="B95" s="56" t="s">
        <v>204</v>
      </c>
      <c r="C95" s="57">
        <v>0</v>
      </c>
      <c r="D95" s="57">
        <v>0</v>
      </c>
      <c r="E95" s="57">
        <v>385000</v>
      </c>
      <c r="F95" s="57">
        <v>385000</v>
      </c>
      <c r="G95" s="57">
        <v>-385000</v>
      </c>
      <c r="H95" s="57">
        <v>0</v>
      </c>
      <c r="I95" s="57">
        <v>0</v>
      </c>
      <c r="J95" s="58"/>
    </row>
    <row r="96" spans="1:10" x14ac:dyDescent="0.2">
      <c r="A96" s="56" t="s">
        <v>221</v>
      </c>
      <c r="B96" s="56" t="s">
        <v>213</v>
      </c>
      <c r="C96" s="57">
        <v>0</v>
      </c>
      <c r="D96" s="57">
        <v>65000</v>
      </c>
      <c r="E96" s="57">
        <v>0</v>
      </c>
      <c r="F96" s="57">
        <v>0</v>
      </c>
      <c r="G96" s="57">
        <v>65000</v>
      </c>
      <c r="H96" s="57">
        <v>0</v>
      </c>
      <c r="I96" s="57">
        <v>0</v>
      </c>
      <c r="J96" s="58">
        <f t="shared" si="1"/>
        <v>0</v>
      </c>
    </row>
    <row r="97" spans="1:10" x14ac:dyDescent="0.2">
      <c r="A97" s="56" t="s">
        <v>221</v>
      </c>
      <c r="B97" s="56" t="s">
        <v>214</v>
      </c>
      <c r="C97" s="57">
        <v>0</v>
      </c>
      <c r="D97" s="57">
        <v>160000</v>
      </c>
      <c r="E97" s="57">
        <v>0</v>
      </c>
      <c r="F97" s="57">
        <v>0</v>
      </c>
      <c r="G97" s="57">
        <v>160000</v>
      </c>
      <c r="H97" s="57">
        <v>0</v>
      </c>
      <c r="I97" s="57">
        <v>0</v>
      </c>
      <c r="J97" s="58">
        <f t="shared" si="1"/>
        <v>0</v>
      </c>
    </row>
    <row r="98" spans="1:10" x14ac:dyDescent="0.2">
      <c r="A98" s="56" t="s">
        <v>221</v>
      </c>
      <c r="B98" s="56" t="s">
        <v>211</v>
      </c>
      <c r="C98" s="57">
        <v>4234000</v>
      </c>
      <c r="D98" s="57">
        <v>3400000</v>
      </c>
      <c r="E98" s="57">
        <v>0</v>
      </c>
      <c r="F98" s="57">
        <v>0</v>
      </c>
      <c r="G98" s="57">
        <v>3400000</v>
      </c>
      <c r="H98" s="57">
        <v>0</v>
      </c>
      <c r="I98" s="57">
        <v>0</v>
      </c>
      <c r="J98" s="58">
        <f t="shared" si="1"/>
        <v>0</v>
      </c>
    </row>
    <row r="99" spans="1:10" x14ac:dyDescent="0.2">
      <c r="A99" s="56" t="s">
        <v>221</v>
      </c>
      <c r="B99" s="56" t="s">
        <v>210</v>
      </c>
      <c r="C99" s="57">
        <v>0</v>
      </c>
      <c r="D99" s="57">
        <v>102000</v>
      </c>
      <c r="E99" s="57">
        <v>0</v>
      </c>
      <c r="F99" s="57">
        <v>0</v>
      </c>
      <c r="G99" s="57">
        <v>102000</v>
      </c>
      <c r="H99" s="57">
        <v>0</v>
      </c>
      <c r="I99" s="57">
        <v>0</v>
      </c>
      <c r="J99" s="58">
        <f t="shared" si="1"/>
        <v>0</v>
      </c>
    </row>
    <row r="100" spans="1:10" x14ac:dyDescent="0.2">
      <c r="A100" s="56" t="s">
        <v>222</v>
      </c>
      <c r="B100" s="56" t="s">
        <v>223</v>
      </c>
      <c r="C100" s="57">
        <v>0</v>
      </c>
      <c r="D100" s="57">
        <v>0</v>
      </c>
      <c r="E100" s="57">
        <v>14480000</v>
      </c>
      <c r="F100" s="57">
        <v>14480000</v>
      </c>
      <c r="G100" s="57">
        <v>-14480000</v>
      </c>
      <c r="H100" s="57">
        <v>0</v>
      </c>
      <c r="I100" s="57">
        <v>0</v>
      </c>
      <c r="J100" s="58"/>
    </row>
    <row r="101" spans="1:10" x14ac:dyDescent="0.2">
      <c r="A101" s="56" t="s">
        <v>222</v>
      </c>
      <c r="B101" s="56" t="s">
        <v>204</v>
      </c>
      <c r="C101" s="57">
        <v>0</v>
      </c>
      <c r="D101" s="57">
        <v>0</v>
      </c>
      <c r="E101" s="57">
        <v>270000</v>
      </c>
      <c r="F101" s="57">
        <v>270000</v>
      </c>
      <c r="G101" s="57">
        <v>-270000</v>
      </c>
      <c r="H101" s="57">
        <v>0</v>
      </c>
      <c r="I101" s="57">
        <v>0</v>
      </c>
      <c r="J101" s="58"/>
    </row>
    <row r="102" spans="1:10" x14ac:dyDescent="0.2">
      <c r="A102" s="56" t="s">
        <v>222</v>
      </c>
      <c r="B102" s="56" t="s">
        <v>214</v>
      </c>
      <c r="C102" s="57">
        <v>18737000</v>
      </c>
      <c r="D102" s="57">
        <v>14548000</v>
      </c>
      <c r="E102" s="57">
        <v>0</v>
      </c>
      <c r="F102" s="57">
        <v>0</v>
      </c>
      <c r="G102" s="57">
        <v>14548000</v>
      </c>
      <c r="H102" s="57">
        <v>0</v>
      </c>
      <c r="I102" s="57">
        <v>0</v>
      </c>
      <c r="J102" s="58">
        <f t="shared" si="1"/>
        <v>0</v>
      </c>
    </row>
    <row r="103" spans="1:10" x14ac:dyDescent="0.2">
      <c r="A103" s="56" t="s">
        <v>222</v>
      </c>
      <c r="B103" s="56" t="s">
        <v>223</v>
      </c>
      <c r="C103" s="57">
        <v>0</v>
      </c>
      <c r="D103" s="57">
        <v>15515000</v>
      </c>
      <c r="E103" s="57">
        <v>0</v>
      </c>
      <c r="F103" s="57">
        <v>0</v>
      </c>
      <c r="G103" s="57">
        <v>15515000</v>
      </c>
      <c r="H103" s="57">
        <v>0</v>
      </c>
      <c r="I103" s="57">
        <v>0</v>
      </c>
      <c r="J103" s="58">
        <f t="shared" si="1"/>
        <v>0</v>
      </c>
    </row>
    <row r="104" spans="1:10" x14ac:dyDescent="0.2">
      <c r="A104" s="56" t="s">
        <v>222</v>
      </c>
      <c r="B104" s="56" t="s">
        <v>211</v>
      </c>
      <c r="C104" s="57">
        <v>207628000</v>
      </c>
      <c r="D104" s="57">
        <v>192113000</v>
      </c>
      <c r="E104" s="57">
        <v>0</v>
      </c>
      <c r="F104" s="57">
        <v>0</v>
      </c>
      <c r="G104" s="57">
        <v>192113000</v>
      </c>
      <c r="H104" s="57">
        <v>0</v>
      </c>
      <c r="I104" s="57">
        <v>0</v>
      </c>
      <c r="J104" s="58">
        <f t="shared" si="1"/>
        <v>0</v>
      </c>
    </row>
    <row r="105" spans="1:10" x14ac:dyDescent="0.2">
      <c r="A105" s="56" t="s">
        <v>222</v>
      </c>
      <c r="B105" s="56" t="s">
        <v>210</v>
      </c>
      <c r="C105" s="57">
        <v>0</v>
      </c>
      <c r="D105" s="57">
        <v>9993000</v>
      </c>
      <c r="E105" s="57">
        <v>0</v>
      </c>
      <c r="F105" s="57">
        <v>0</v>
      </c>
      <c r="G105" s="57">
        <v>9993000</v>
      </c>
      <c r="H105" s="57">
        <v>0</v>
      </c>
      <c r="I105" s="57">
        <v>0</v>
      </c>
      <c r="J105" s="58">
        <f t="shared" si="1"/>
        <v>0</v>
      </c>
    </row>
    <row r="106" spans="1:10" x14ac:dyDescent="0.2">
      <c r="A106" s="56" t="s">
        <v>222</v>
      </c>
      <c r="B106" s="56" t="s">
        <v>211</v>
      </c>
      <c r="C106" s="57">
        <v>0</v>
      </c>
      <c r="D106" s="57">
        <v>0</v>
      </c>
      <c r="E106" s="57">
        <v>7014000</v>
      </c>
      <c r="F106" s="57">
        <v>7014000</v>
      </c>
      <c r="G106" s="57">
        <v>-7014000</v>
      </c>
      <c r="H106" s="57">
        <v>0</v>
      </c>
      <c r="I106" s="57">
        <v>7014000</v>
      </c>
      <c r="J106" s="58"/>
    </row>
    <row r="107" spans="1:10" x14ac:dyDescent="0.2">
      <c r="A107" s="56" t="s">
        <v>222</v>
      </c>
      <c r="B107" s="56" t="s">
        <v>204</v>
      </c>
      <c r="C107" s="57">
        <v>0</v>
      </c>
      <c r="D107" s="57">
        <v>2970000</v>
      </c>
      <c r="E107" s="57">
        <v>2700000</v>
      </c>
      <c r="F107" s="57">
        <v>2700000</v>
      </c>
      <c r="G107" s="57">
        <v>270000</v>
      </c>
      <c r="H107" s="57">
        <v>0</v>
      </c>
      <c r="I107" s="57">
        <v>0</v>
      </c>
      <c r="J107" s="58">
        <f t="shared" si="1"/>
        <v>90.909090909090907</v>
      </c>
    </row>
    <row r="108" spans="1:10" x14ac:dyDescent="0.2">
      <c r="A108" s="56" t="s">
        <v>222</v>
      </c>
      <c r="B108" s="56" t="s">
        <v>213</v>
      </c>
      <c r="C108" s="57">
        <v>15685000</v>
      </c>
      <c r="D108" s="57">
        <v>15415000</v>
      </c>
      <c r="E108" s="57">
        <v>0</v>
      </c>
      <c r="F108" s="57">
        <v>0</v>
      </c>
      <c r="G108" s="57">
        <v>15415000</v>
      </c>
      <c r="H108" s="57">
        <v>0</v>
      </c>
      <c r="I108" s="57">
        <v>0</v>
      </c>
      <c r="J108" s="58">
        <f t="shared" si="1"/>
        <v>0</v>
      </c>
    </row>
    <row r="109" spans="1:10" x14ac:dyDescent="0.2">
      <c r="A109" s="56" t="s">
        <v>222</v>
      </c>
      <c r="B109" s="56" t="s">
        <v>215</v>
      </c>
      <c r="C109" s="57">
        <v>52002000</v>
      </c>
      <c r="D109" s="57">
        <v>46198000</v>
      </c>
      <c r="E109" s="57">
        <v>0</v>
      </c>
      <c r="F109" s="57">
        <v>0</v>
      </c>
      <c r="G109" s="57">
        <v>46198000</v>
      </c>
      <c r="H109" s="57">
        <v>0</v>
      </c>
      <c r="I109" s="57">
        <v>0</v>
      </c>
      <c r="J109" s="58">
        <f t="shared" si="1"/>
        <v>0</v>
      </c>
    </row>
    <row r="110" spans="1:10" x14ac:dyDescent="0.2">
      <c r="A110" s="56" t="s">
        <v>222</v>
      </c>
      <c r="B110" s="56" t="s">
        <v>210</v>
      </c>
      <c r="C110" s="57">
        <v>0</v>
      </c>
      <c r="D110" s="57">
        <v>0</v>
      </c>
      <c r="E110" s="57">
        <v>5803380</v>
      </c>
      <c r="F110" s="57">
        <v>5803380</v>
      </c>
      <c r="G110" s="57">
        <v>-5803380</v>
      </c>
      <c r="H110" s="57">
        <v>0</v>
      </c>
      <c r="I110" s="57">
        <v>1893780</v>
      </c>
      <c r="J110" s="58"/>
    </row>
    <row r="111" spans="1:10" x14ac:dyDescent="0.2">
      <c r="A111" s="56" t="s">
        <v>224</v>
      </c>
      <c r="B111" s="56" t="s">
        <v>211</v>
      </c>
      <c r="C111" s="57">
        <v>39202000</v>
      </c>
      <c r="D111" s="57">
        <v>40297000</v>
      </c>
      <c r="E111" s="57">
        <v>0</v>
      </c>
      <c r="F111" s="57">
        <v>0</v>
      </c>
      <c r="G111" s="57">
        <v>40297000</v>
      </c>
      <c r="H111" s="57">
        <v>0</v>
      </c>
      <c r="I111" s="57">
        <v>0</v>
      </c>
      <c r="J111" s="58">
        <f t="shared" si="1"/>
        <v>0</v>
      </c>
    </row>
    <row r="112" spans="1:10" x14ac:dyDescent="0.2">
      <c r="A112" s="56" t="s">
        <v>224</v>
      </c>
      <c r="B112" s="56" t="s">
        <v>219</v>
      </c>
      <c r="C112" s="57">
        <v>817000</v>
      </c>
      <c r="D112" s="57">
        <v>817000</v>
      </c>
      <c r="E112" s="57">
        <v>774939</v>
      </c>
      <c r="F112" s="57">
        <v>774939</v>
      </c>
      <c r="G112" s="57">
        <v>42061</v>
      </c>
      <c r="H112" s="57">
        <v>0</v>
      </c>
      <c r="I112" s="57">
        <v>0</v>
      </c>
      <c r="J112" s="58">
        <f t="shared" si="1"/>
        <v>94.851774785801709</v>
      </c>
    </row>
    <row r="113" spans="1:10" x14ac:dyDescent="0.2">
      <c r="A113" s="56" t="s">
        <v>224</v>
      </c>
      <c r="B113" s="56" t="s">
        <v>210</v>
      </c>
      <c r="C113" s="57">
        <v>221000</v>
      </c>
      <c r="D113" s="57">
        <v>1058000</v>
      </c>
      <c r="E113" s="57">
        <v>207490</v>
      </c>
      <c r="F113" s="57">
        <v>207490</v>
      </c>
      <c r="G113" s="57">
        <v>850510</v>
      </c>
      <c r="H113" s="57">
        <v>0</v>
      </c>
      <c r="I113" s="57">
        <v>0</v>
      </c>
      <c r="J113" s="58">
        <f t="shared" si="1"/>
        <v>19.611531190926275</v>
      </c>
    </row>
    <row r="114" spans="1:10" x14ac:dyDescent="0.2">
      <c r="A114" s="56" t="s">
        <v>224</v>
      </c>
      <c r="B114" s="56" t="s">
        <v>204</v>
      </c>
      <c r="C114" s="57">
        <v>0</v>
      </c>
      <c r="D114" s="57">
        <v>0</v>
      </c>
      <c r="E114" s="57">
        <v>125000</v>
      </c>
      <c r="F114" s="57">
        <v>125000</v>
      </c>
      <c r="G114" s="57">
        <v>-125000</v>
      </c>
      <c r="H114" s="57">
        <v>0</v>
      </c>
      <c r="I114" s="57">
        <v>0</v>
      </c>
      <c r="J114" s="58"/>
    </row>
    <row r="115" spans="1:10" x14ac:dyDescent="0.2">
      <c r="A115" s="56" t="s">
        <v>224</v>
      </c>
      <c r="B115" s="56" t="s">
        <v>213</v>
      </c>
      <c r="C115" s="57">
        <v>0</v>
      </c>
      <c r="D115" s="57">
        <v>0</v>
      </c>
      <c r="E115" s="57">
        <v>25000</v>
      </c>
      <c r="F115" s="57">
        <v>25000</v>
      </c>
      <c r="G115" s="57">
        <v>-25000</v>
      </c>
      <c r="H115" s="57">
        <v>0</v>
      </c>
      <c r="I115" s="57">
        <v>0</v>
      </c>
      <c r="J115" s="58"/>
    </row>
    <row r="116" spans="1:10" x14ac:dyDescent="0.2">
      <c r="A116" s="56" t="s">
        <v>224</v>
      </c>
      <c r="B116" s="56" t="s">
        <v>212</v>
      </c>
      <c r="C116" s="57">
        <v>0</v>
      </c>
      <c r="D116" s="57">
        <v>0</v>
      </c>
      <c r="E116" s="57">
        <v>32400</v>
      </c>
      <c r="F116" s="57">
        <v>32400</v>
      </c>
      <c r="G116" s="57">
        <v>-32400</v>
      </c>
      <c r="H116" s="57">
        <v>0</v>
      </c>
      <c r="I116" s="57">
        <v>0</v>
      </c>
      <c r="J116" s="58"/>
    </row>
    <row r="117" spans="1:10" x14ac:dyDescent="0.2">
      <c r="A117" s="56" t="s">
        <v>224</v>
      </c>
      <c r="B117" s="56" t="s">
        <v>211</v>
      </c>
      <c r="C117" s="57">
        <v>0</v>
      </c>
      <c r="D117" s="57">
        <v>0</v>
      </c>
      <c r="E117" s="57">
        <v>3700000</v>
      </c>
      <c r="F117" s="57">
        <v>3700000</v>
      </c>
      <c r="G117" s="57">
        <v>-3700000</v>
      </c>
      <c r="H117" s="57">
        <v>0</v>
      </c>
      <c r="I117" s="57">
        <v>0</v>
      </c>
      <c r="J117" s="58"/>
    </row>
    <row r="118" spans="1:10" x14ac:dyDescent="0.2">
      <c r="A118" s="56" t="s">
        <v>224</v>
      </c>
      <c r="B118" s="56" t="s">
        <v>210</v>
      </c>
      <c r="C118" s="57">
        <v>0</v>
      </c>
      <c r="D118" s="57">
        <v>0</v>
      </c>
      <c r="E118" s="57">
        <v>999000</v>
      </c>
      <c r="F118" s="57">
        <v>999000</v>
      </c>
      <c r="G118" s="57">
        <v>-999000</v>
      </c>
      <c r="H118" s="57">
        <v>0</v>
      </c>
      <c r="I118" s="57">
        <v>0</v>
      </c>
      <c r="J118" s="58"/>
    </row>
    <row r="119" spans="1:10" x14ac:dyDescent="0.2">
      <c r="A119" s="56" t="s">
        <v>224</v>
      </c>
      <c r="B119" s="56" t="s">
        <v>209</v>
      </c>
      <c r="C119" s="57">
        <v>2038000</v>
      </c>
      <c r="D119" s="57">
        <v>2038000</v>
      </c>
      <c r="E119" s="57">
        <v>0</v>
      </c>
      <c r="F119" s="57">
        <v>0</v>
      </c>
      <c r="G119" s="57">
        <v>2038000</v>
      </c>
      <c r="H119" s="57">
        <v>0</v>
      </c>
      <c r="I119" s="57">
        <v>0</v>
      </c>
      <c r="J119" s="58">
        <f t="shared" si="1"/>
        <v>0</v>
      </c>
    </row>
    <row r="120" spans="1:10" x14ac:dyDescent="0.2">
      <c r="A120" s="56" t="s">
        <v>224</v>
      </c>
      <c r="B120" s="56" t="s">
        <v>204</v>
      </c>
      <c r="C120" s="57">
        <v>0</v>
      </c>
      <c r="D120" s="57">
        <v>125000</v>
      </c>
      <c r="E120" s="57">
        <v>0</v>
      </c>
      <c r="F120" s="57">
        <v>0</v>
      </c>
      <c r="G120" s="57">
        <v>125000</v>
      </c>
      <c r="H120" s="57">
        <v>0</v>
      </c>
      <c r="I120" s="57">
        <v>0</v>
      </c>
      <c r="J120" s="58">
        <f t="shared" si="1"/>
        <v>0</v>
      </c>
    </row>
    <row r="121" spans="1:10" x14ac:dyDescent="0.2">
      <c r="A121" s="56" t="s">
        <v>224</v>
      </c>
      <c r="B121" s="56" t="s">
        <v>213</v>
      </c>
      <c r="C121" s="57">
        <v>7874000</v>
      </c>
      <c r="D121" s="57">
        <v>7749000</v>
      </c>
      <c r="E121" s="57">
        <v>0</v>
      </c>
      <c r="F121" s="57">
        <v>0</v>
      </c>
      <c r="G121" s="57">
        <v>7749000</v>
      </c>
      <c r="H121" s="57">
        <v>0</v>
      </c>
      <c r="I121" s="57">
        <v>0</v>
      </c>
      <c r="J121" s="58">
        <f t="shared" si="1"/>
        <v>0</v>
      </c>
    </row>
    <row r="122" spans="1:10" x14ac:dyDescent="0.2">
      <c r="A122" s="56" t="s">
        <v>224</v>
      </c>
      <c r="B122" s="56" t="s">
        <v>212</v>
      </c>
      <c r="C122" s="57">
        <v>2126000</v>
      </c>
      <c r="D122" s="57">
        <v>2126000</v>
      </c>
      <c r="E122" s="57">
        <v>0</v>
      </c>
      <c r="F122" s="57">
        <v>0</v>
      </c>
      <c r="G122" s="57">
        <v>2126000</v>
      </c>
      <c r="H122" s="57">
        <v>0</v>
      </c>
      <c r="I122" s="57">
        <v>0</v>
      </c>
      <c r="J122" s="58">
        <f t="shared" si="1"/>
        <v>0</v>
      </c>
    </row>
    <row r="123" spans="1:10" x14ac:dyDescent="0.2">
      <c r="A123" s="56" t="s">
        <v>224</v>
      </c>
      <c r="B123" s="56" t="s">
        <v>214</v>
      </c>
      <c r="C123" s="57">
        <v>721000</v>
      </c>
      <c r="D123" s="57">
        <v>721000</v>
      </c>
      <c r="E123" s="57">
        <v>0</v>
      </c>
      <c r="F123" s="57">
        <v>0</v>
      </c>
      <c r="G123" s="57">
        <v>721000</v>
      </c>
      <c r="H123" s="57">
        <v>0</v>
      </c>
      <c r="I123" s="57">
        <v>0</v>
      </c>
      <c r="J123" s="58">
        <f t="shared" si="1"/>
        <v>0</v>
      </c>
    </row>
    <row r="124" spans="1:10" x14ac:dyDescent="0.2">
      <c r="A124" s="56" t="s">
        <v>171</v>
      </c>
      <c r="B124" s="56" t="s">
        <v>213</v>
      </c>
      <c r="C124" s="57">
        <v>0</v>
      </c>
      <c r="D124" s="57">
        <v>0</v>
      </c>
      <c r="E124" s="57">
        <v>350000</v>
      </c>
      <c r="F124" s="57">
        <v>350000</v>
      </c>
      <c r="G124" s="57">
        <v>-350000</v>
      </c>
      <c r="H124" s="57">
        <v>0</v>
      </c>
      <c r="I124" s="57">
        <v>0</v>
      </c>
      <c r="J124" s="58"/>
    </row>
    <row r="125" spans="1:10" x14ac:dyDescent="0.2">
      <c r="A125" s="56" t="s">
        <v>171</v>
      </c>
      <c r="B125" s="56" t="s">
        <v>210</v>
      </c>
      <c r="C125" s="57">
        <v>0</v>
      </c>
      <c r="D125" s="57">
        <v>1276000</v>
      </c>
      <c r="E125" s="57">
        <v>0</v>
      </c>
      <c r="F125" s="57">
        <v>0</v>
      </c>
      <c r="G125" s="57">
        <v>1276000</v>
      </c>
      <c r="H125" s="57">
        <v>0</v>
      </c>
      <c r="I125" s="57">
        <v>0</v>
      </c>
      <c r="J125" s="58">
        <f t="shared" si="1"/>
        <v>0</v>
      </c>
    </row>
    <row r="126" spans="1:10" x14ac:dyDescent="0.2">
      <c r="A126" s="56" t="s">
        <v>171</v>
      </c>
      <c r="B126" s="56" t="s">
        <v>211</v>
      </c>
      <c r="C126" s="57">
        <v>0</v>
      </c>
      <c r="D126" s="57">
        <v>4724000</v>
      </c>
      <c r="E126" s="57">
        <v>0</v>
      </c>
      <c r="F126" s="57">
        <v>0</v>
      </c>
      <c r="G126" s="57">
        <v>4724000</v>
      </c>
      <c r="H126" s="57">
        <v>0</v>
      </c>
      <c r="I126" s="57">
        <v>0</v>
      </c>
      <c r="J126" s="58">
        <f t="shared" si="1"/>
        <v>0</v>
      </c>
    </row>
    <row r="127" spans="1:10" x14ac:dyDescent="0.2">
      <c r="A127" s="56" t="s">
        <v>171</v>
      </c>
      <c r="B127" s="56" t="s">
        <v>210</v>
      </c>
      <c r="C127" s="57">
        <v>0</v>
      </c>
      <c r="D127" s="57">
        <v>0</v>
      </c>
      <c r="E127" s="57">
        <v>1259280</v>
      </c>
      <c r="F127" s="57">
        <v>1259280</v>
      </c>
      <c r="G127" s="57">
        <v>-1259280</v>
      </c>
      <c r="H127" s="57">
        <v>0</v>
      </c>
      <c r="I127" s="57">
        <v>0</v>
      </c>
      <c r="J127" s="58"/>
    </row>
    <row r="128" spans="1:10" x14ac:dyDescent="0.2">
      <c r="A128" s="56" t="s">
        <v>171</v>
      </c>
      <c r="B128" s="56" t="s">
        <v>211</v>
      </c>
      <c r="C128" s="57">
        <v>0</v>
      </c>
      <c r="D128" s="57">
        <v>0</v>
      </c>
      <c r="E128" s="57">
        <v>4664000</v>
      </c>
      <c r="F128" s="57">
        <v>4664000</v>
      </c>
      <c r="G128" s="57">
        <v>-4664000</v>
      </c>
      <c r="H128" s="57">
        <v>0</v>
      </c>
      <c r="I128" s="57">
        <v>0</v>
      </c>
      <c r="J128" s="58"/>
    </row>
    <row r="129" spans="1:10" x14ac:dyDescent="0.2">
      <c r="A129" s="56" t="s">
        <v>171</v>
      </c>
      <c r="B129" s="56" t="s">
        <v>212</v>
      </c>
      <c r="C129" s="57">
        <v>0</v>
      </c>
      <c r="D129" s="57">
        <v>0</v>
      </c>
      <c r="E129" s="57">
        <v>2282</v>
      </c>
      <c r="F129" s="57">
        <v>2282</v>
      </c>
      <c r="G129" s="57">
        <v>-2282</v>
      </c>
      <c r="H129" s="57">
        <v>0</v>
      </c>
      <c r="I129" s="57">
        <v>0</v>
      </c>
      <c r="J129" s="58"/>
    </row>
    <row r="130" spans="1:10" x14ac:dyDescent="0.2">
      <c r="A130" s="56" t="s">
        <v>171</v>
      </c>
      <c r="B130" s="56" t="s">
        <v>204</v>
      </c>
      <c r="C130" s="57">
        <v>0</v>
      </c>
      <c r="D130" s="57">
        <v>0</v>
      </c>
      <c r="E130" s="57">
        <v>80000</v>
      </c>
      <c r="F130" s="57">
        <v>80000</v>
      </c>
      <c r="G130" s="57">
        <v>-80000</v>
      </c>
      <c r="H130" s="57">
        <v>0</v>
      </c>
      <c r="I130" s="57">
        <v>0</v>
      </c>
      <c r="J130" s="58"/>
    </row>
    <row r="131" spans="1:10" x14ac:dyDescent="0.2">
      <c r="A131" s="56" t="s">
        <v>171</v>
      </c>
      <c r="B131" s="56" t="s">
        <v>207</v>
      </c>
      <c r="C131" s="57">
        <v>0</v>
      </c>
      <c r="D131" s="57">
        <v>0</v>
      </c>
      <c r="E131" s="57">
        <v>8450</v>
      </c>
      <c r="F131" s="57">
        <v>8450</v>
      </c>
      <c r="G131" s="57">
        <v>-8450</v>
      </c>
      <c r="H131" s="57">
        <v>0</v>
      </c>
      <c r="I131" s="57">
        <v>0</v>
      </c>
      <c r="J131" s="58"/>
    </row>
    <row r="132" spans="1:10" x14ac:dyDescent="0.2">
      <c r="A132" s="56" t="s">
        <v>225</v>
      </c>
      <c r="B132" s="56" t="s">
        <v>213</v>
      </c>
      <c r="C132" s="57">
        <v>7790000</v>
      </c>
      <c r="D132" s="57">
        <v>8203000</v>
      </c>
      <c r="E132" s="57">
        <v>0</v>
      </c>
      <c r="F132" s="57">
        <v>0</v>
      </c>
      <c r="G132" s="57">
        <v>8203000</v>
      </c>
      <c r="H132" s="57">
        <v>0</v>
      </c>
      <c r="I132" s="57">
        <v>0</v>
      </c>
      <c r="J132" s="58">
        <f t="shared" ref="J132:J193" si="2">F132/D132*100</f>
        <v>0</v>
      </c>
    </row>
    <row r="133" spans="1:10" x14ac:dyDescent="0.2">
      <c r="A133" s="56" t="s">
        <v>225</v>
      </c>
      <c r="B133" s="56" t="s">
        <v>212</v>
      </c>
      <c r="C133" s="57">
        <v>17180000</v>
      </c>
      <c r="D133" s="57">
        <v>18668000</v>
      </c>
      <c r="E133" s="57">
        <v>0</v>
      </c>
      <c r="F133" s="57">
        <v>0</v>
      </c>
      <c r="G133" s="57">
        <v>18668000</v>
      </c>
      <c r="H133" s="57">
        <v>0</v>
      </c>
      <c r="I133" s="57">
        <v>0</v>
      </c>
      <c r="J133" s="58">
        <f t="shared" si="2"/>
        <v>0</v>
      </c>
    </row>
    <row r="134" spans="1:10" x14ac:dyDescent="0.2">
      <c r="A134" s="56" t="s">
        <v>225</v>
      </c>
      <c r="B134" s="56" t="s">
        <v>206</v>
      </c>
      <c r="C134" s="57">
        <v>0</v>
      </c>
      <c r="D134" s="57">
        <v>0</v>
      </c>
      <c r="E134" s="57">
        <v>28130000</v>
      </c>
      <c r="F134" s="57">
        <v>28130000</v>
      </c>
      <c r="G134" s="57">
        <v>-34800000</v>
      </c>
      <c r="H134" s="57">
        <v>6670000</v>
      </c>
      <c r="I134" s="57">
        <v>0</v>
      </c>
      <c r="J134" s="58"/>
    </row>
    <row r="135" spans="1:10" x14ac:dyDescent="0.2">
      <c r="A135" s="56" t="s">
        <v>225</v>
      </c>
      <c r="B135" s="56" t="s">
        <v>226</v>
      </c>
      <c r="C135" s="57">
        <v>0</v>
      </c>
      <c r="D135" s="57">
        <v>0</v>
      </c>
      <c r="E135" s="57">
        <v>7760000</v>
      </c>
      <c r="F135" s="57">
        <v>7760000</v>
      </c>
      <c r="G135" s="57">
        <v>-9760000</v>
      </c>
      <c r="H135" s="57">
        <v>2000000</v>
      </c>
      <c r="I135" s="57">
        <v>0</v>
      </c>
      <c r="J135" s="58"/>
    </row>
    <row r="136" spans="1:10" x14ac:dyDescent="0.2">
      <c r="A136" s="56" t="s">
        <v>225</v>
      </c>
      <c r="B136" s="56" t="s">
        <v>213</v>
      </c>
      <c r="C136" s="57">
        <v>0</v>
      </c>
      <c r="D136" s="57">
        <v>0</v>
      </c>
      <c r="E136" s="57">
        <v>2910000</v>
      </c>
      <c r="F136" s="57">
        <v>2910000</v>
      </c>
      <c r="G136" s="57">
        <v>-3600000</v>
      </c>
      <c r="H136" s="57">
        <v>690000</v>
      </c>
      <c r="I136" s="57">
        <v>0</v>
      </c>
      <c r="J136" s="58"/>
    </row>
    <row r="137" spans="1:10" x14ac:dyDescent="0.2">
      <c r="A137" s="56" t="s">
        <v>225</v>
      </c>
      <c r="B137" s="56" t="s">
        <v>212</v>
      </c>
      <c r="C137" s="57">
        <v>0</v>
      </c>
      <c r="D137" s="57">
        <v>0</v>
      </c>
      <c r="E137" s="57">
        <v>10476000</v>
      </c>
      <c r="F137" s="57">
        <v>10476000</v>
      </c>
      <c r="G137" s="57">
        <v>-13003200</v>
      </c>
      <c r="H137" s="57">
        <v>2527200</v>
      </c>
      <c r="I137" s="57">
        <v>0</v>
      </c>
      <c r="J137" s="58"/>
    </row>
    <row r="138" spans="1:10" x14ac:dyDescent="0.2">
      <c r="A138" s="56" t="s">
        <v>225</v>
      </c>
      <c r="B138" s="56" t="s">
        <v>206</v>
      </c>
      <c r="C138" s="57">
        <v>42280000</v>
      </c>
      <c r="D138" s="57">
        <v>46277000</v>
      </c>
      <c r="E138" s="57">
        <v>0</v>
      </c>
      <c r="F138" s="57">
        <v>0</v>
      </c>
      <c r="G138" s="57">
        <v>46277000</v>
      </c>
      <c r="H138" s="57">
        <v>0</v>
      </c>
      <c r="I138" s="57">
        <v>0</v>
      </c>
      <c r="J138" s="58">
        <f t="shared" si="2"/>
        <v>0</v>
      </c>
    </row>
    <row r="139" spans="1:10" x14ac:dyDescent="0.2">
      <c r="A139" s="56" t="s">
        <v>225</v>
      </c>
      <c r="B139" s="56" t="s">
        <v>226</v>
      </c>
      <c r="C139" s="57">
        <v>13560000</v>
      </c>
      <c r="D139" s="57">
        <v>14662000</v>
      </c>
      <c r="E139" s="57">
        <v>0</v>
      </c>
      <c r="F139" s="57">
        <v>0</v>
      </c>
      <c r="G139" s="57">
        <v>14662000</v>
      </c>
      <c r="H139" s="57">
        <v>0</v>
      </c>
      <c r="I139" s="57">
        <v>0</v>
      </c>
      <c r="J139" s="58">
        <f t="shared" si="2"/>
        <v>0</v>
      </c>
    </row>
    <row r="140" spans="1:10" x14ac:dyDescent="0.2">
      <c r="A140" s="56" t="s">
        <v>227</v>
      </c>
      <c r="B140" s="56" t="s">
        <v>228</v>
      </c>
      <c r="C140" s="57">
        <v>422255000</v>
      </c>
      <c r="D140" s="57">
        <v>417149722</v>
      </c>
      <c r="E140" s="57">
        <v>221486605</v>
      </c>
      <c r="F140" s="57">
        <v>221486605</v>
      </c>
      <c r="G140" s="57">
        <v>195663117</v>
      </c>
      <c r="H140" s="57">
        <v>0</v>
      </c>
      <c r="I140" s="57">
        <v>0</v>
      </c>
      <c r="J140" s="58">
        <f t="shared" si="2"/>
        <v>53.095230158154102</v>
      </c>
    </row>
    <row r="141" spans="1:10" x14ac:dyDescent="0.2">
      <c r="A141" s="56" t="s">
        <v>229</v>
      </c>
      <c r="B141" s="56" t="s">
        <v>228</v>
      </c>
      <c r="C141" s="57">
        <v>425847000</v>
      </c>
      <c r="D141" s="57">
        <v>418877131</v>
      </c>
      <c r="E141" s="57">
        <v>286066449</v>
      </c>
      <c r="F141" s="57">
        <v>286066449</v>
      </c>
      <c r="G141" s="57">
        <v>132810682</v>
      </c>
      <c r="H141" s="57">
        <v>0</v>
      </c>
      <c r="I141" s="57">
        <v>0</v>
      </c>
      <c r="J141" s="58">
        <f t="shared" si="2"/>
        <v>68.293642175466488</v>
      </c>
    </row>
    <row r="142" spans="1:10" x14ac:dyDescent="0.2">
      <c r="A142" s="56" t="s">
        <v>230</v>
      </c>
      <c r="B142" s="56" t="s">
        <v>228</v>
      </c>
      <c r="C142" s="57">
        <v>375776000</v>
      </c>
      <c r="D142" s="57">
        <v>379275404</v>
      </c>
      <c r="E142" s="57">
        <v>301955238</v>
      </c>
      <c r="F142" s="57">
        <v>301955238</v>
      </c>
      <c r="G142" s="57">
        <v>77320166</v>
      </c>
      <c r="H142" s="57">
        <v>0</v>
      </c>
      <c r="I142" s="57">
        <v>0</v>
      </c>
      <c r="J142" s="58">
        <f t="shared" si="2"/>
        <v>79.613714682115273</v>
      </c>
    </row>
    <row r="143" spans="1:10" x14ac:dyDescent="0.2">
      <c r="A143" s="56" t="s">
        <v>231</v>
      </c>
      <c r="B143" s="56" t="s">
        <v>228</v>
      </c>
      <c r="C143" s="57">
        <v>74520000</v>
      </c>
      <c r="D143" s="57">
        <v>76437940</v>
      </c>
      <c r="E143" s="57">
        <v>57346588</v>
      </c>
      <c r="F143" s="57">
        <v>57346588</v>
      </c>
      <c r="G143" s="57">
        <v>19091352</v>
      </c>
      <c r="H143" s="57">
        <v>0</v>
      </c>
      <c r="I143" s="57">
        <v>0</v>
      </c>
      <c r="J143" s="58">
        <f t="shared" si="2"/>
        <v>75.023722512668442</v>
      </c>
    </row>
    <row r="144" spans="1:10" x14ac:dyDescent="0.2">
      <c r="A144" s="56" t="s">
        <v>232</v>
      </c>
      <c r="B144" s="56" t="s">
        <v>233</v>
      </c>
      <c r="C144" s="57">
        <v>17700419</v>
      </c>
      <c r="D144" s="57">
        <v>65853985</v>
      </c>
      <c r="E144" s="57">
        <v>65853985</v>
      </c>
      <c r="F144" s="57">
        <v>65853985</v>
      </c>
      <c r="G144" s="57">
        <v>0</v>
      </c>
      <c r="H144" s="57">
        <v>0</v>
      </c>
      <c r="I144" s="57">
        <v>0</v>
      </c>
      <c r="J144" s="58">
        <f t="shared" si="2"/>
        <v>100</v>
      </c>
    </row>
    <row r="145" spans="1:10" x14ac:dyDescent="0.2">
      <c r="A145" s="56" t="s">
        <v>232</v>
      </c>
      <c r="B145" s="56" t="s">
        <v>234</v>
      </c>
      <c r="C145" s="57">
        <v>177806938</v>
      </c>
      <c r="D145" s="57">
        <v>177806938</v>
      </c>
      <c r="E145" s="57">
        <v>120908718</v>
      </c>
      <c r="F145" s="57">
        <v>120908718</v>
      </c>
      <c r="G145" s="57">
        <v>56898220</v>
      </c>
      <c r="H145" s="57">
        <v>0</v>
      </c>
      <c r="I145" s="57">
        <v>0</v>
      </c>
      <c r="J145" s="58">
        <f t="shared" si="2"/>
        <v>68.000000089985235</v>
      </c>
    </row>
    <row r="146" spans="1:10" x14ac:dyDescent="0.2">
      <c r="A146" s="56" t="s">
        <v>232</v>
      </c>
      <c r="B146" s="56" t="s">
        <v>235</v>
      </c>
      <c r="C146" s="57">
        <v>0</v>
      </c>
      <c r="D146" s="57">
        <v>870459</v>
      </c>
      <c r="E146" s="57">
        <v>870459</v>
      </c>
      <c r="F146" s="57">
        <v>870459</v>
      </c>
      <c r="G146" s="57">
        <v>0</v>
      </c>
      <c r="H146" s="57">
        <v>0</v>
      </c>
      <c r="I146" s="57">
        <v>0</v>
      </c>
      <c r="J146" s="58">
        <f t="shared" si="2"/>
        <v>100</v>
      </c>
    </row>
    <row r="147" spans="1:10" x14ac:dyDescent="0.2">
      <c r="A147" s="56" t="s">
        <v>236</v>
      </c>
      <c r="B147" s="56" t="s">
        <v>237</v>
      </c>
      <c r="C147" s="57">
        <v>0</v>
      </c>
      <c r="D147" s="57">
        <v>0</v>
      </c>
      <c r="E147" s="57">
        <v>175260</v>
      </c>
      <c r="F147" s="57">
        <v>175260</v>
      </c>
      <c r="G147" s="57">
        <v>-175260</v>
      </c>
      <c r="H147" s="57">
        <v>0</v>
      </c>
      <c r="I147" s="57">
        <v>0</v>
      </c>
      <c r="J147" s="58"/>
    </row>
    <row r="148" spans="1:10" x14ac:dyDescent="0.2">
      <c r="A148" s="56" t="s">
        <v>236</v>
      </c>
      <c r="B148" s="56" t="s">
        <v>238</v>
      </c>
      <c r="C148" s="57">
        <v>175380000</v>
      </c>
      <c r="D148" s="57">
        <v>205380000</v>
      </c>
      <c r="E148" s="57">
        <v>4300000</v>
      </c>
      <c r="F148" s="57">
        <v>4300000</v>
      </c>
      <c r="G148" s="57">
        <v>201080000</v>
      </c>
      <c r="H148" s="57">
        <v>0</v>
      </c>
      <c r="I148" s="57">
        <v>0</v>
      </c>
      <c r="J148" s="58">
        <f t="shared" si="2"/>
        <v>2.0936800077904372</v>
      </c>
    </row>
    <row r="149" spans="1:10" x14ac:dyDescent="0.2">
      <c r="A149" s="56" t="s">
        <v>236</v>
      </c>
      <c r="B149" s="56" t="s">
        <v>237</v>
      </c>
      <c r="C149" s="57">
        <v>18009000</v>
      </c>
      <c r="D149" s="57">
        <v>18048000</v>
      </c>
      <c r="E149" s="57">
        <v>2918870</v>
      </c>
      <c r="F149" s="57">
        <v>2918870</v>
      </c>
      <c r="G149" s="57">
        <v>15129130</v>
      </c>
      <c r="H149" s="57">
        <v>0</v>
      </c>
      <c r="I149" s="57">
        <v>0</v>
      </c>
      <c r="J149" s="58">
        <f t="shared" si="2"/>
        <v>16.172816932624112</v>
      </c>
    </row>
    <row r="150" spans="1:10" x14ac:dyDescent="0.2">
      <c r="A150" s="56" t="s">
        <v>236</v>
      </c>
      <c r="B150" s="56" t="s">
        <v>238</v>
      </c>
      <c r="C150" s="57">
        <v>0</v>
      </c>
      <c r="D150" s="57">
        <v>0</v>
      </c>
      <c r="E150" s="57">
        <v>192780000</v>
      </c>
      <c r="F150" s="57">
        <v>192780000</v>
      </c>
      <c r="G150" s="57">
        <v>-192780000</v>
      </c>
      <c r="H150" s="57">
        <v>0</v>
      </c>
      <c r="I150" s="57">
        <v>0</v>
      </c>
      <c r="J150" s="58"/>
    </row>
    <row r="151" spans="1:10" x14ac:dyDescent="0.2">
      <c r="A151" s="56" t="s">
        <v>239</v>
      </c>
      <c r="B151" s="56" t="s">
        <v>214</v>
      </c>
      <c r="C151" s="57">
        <v>1144000</v>
      </c>
      <c r="D151" s="57">
        <v>1144000</v>
      </c>
      <c r="E151" s="57">
        <v>0</v>
      </c>
      <c r="F151" s="57">
        <v>0</v>
      </c>
      <c r="G151" s="57">
        <v>1144000</v>
      </c>
      <c r="H151" s="57">
        <v>0</v>
      </c>
      <c r="I151" s="57">
        <v>0</v>
      </c>
      <c r="J151" s="58">
        <f t="shared" si="2"/>
        <v>0</v>
      </c>
    </row>
    <row r="152" spans="1:10" x14ac:dyDescent="0.2">
      <c r="A152" s="56" t="s">
        <v>239</v>
      </c>
      <c r="B152" s="56" t="s">
        <v>213</v>
      </c>
      <c r="C152" s="57">
        <v>553000</v>
      </c>
      <c r="D152" s="57">
        <v>553000</v>
      </c>
      <c r="E152" s="57">
        <v>553000</v>
      </c>
      <c r="F152" s="57">
        <v>553000</v>
      </c>
      <c r="G152" s="57">
        <v>0</v>
      </c>
      <c r="H152" s="57">
        <v>0</v>
      </c>
      <c r="I152" s="57">
        <v>0</v>
      </c>
      <c r="J152" s="58">
        <f t="shared" si="2"/>
        <v>100</v>
      </c>
    </row>
    <row r="153" spans="1:10" x14ac:dyDescent="0.2">
      <c r="A153" s="56" t="s">
        <v>239</v>
      </c>
      <c r="B153" s="56" t="s">
        <v>212</v>
      </c>
      <c r="C153" s="57">
        <v>303000</v>
      </c>
      <c r="D153" s="57">
        <v>303000</v>
      </c>
      <c r="E153" s="57">
        <v>0</v>
      </c>
      <c r="F153" s="57">
        <v>0</v>
      </c>
      <c r="G153" s="57">
        <v>303000</v>
      </c>
      <c r="H153" s="57">
        <v>0</v>
      </c>
      <c r="I153" s="57">
        <v>0</v>
      </c>
      <c r="J153" s="58">
        <f t="shared" si="2"/>
        <v>0</v>
      </c>
    </row>
    <row r="154" spans="1:10" x14ac:dyDescent="0.2">
      <c r="A154" s="56" t="s">
        <v>239</v>
      </c>
      <c r="B154" s="56" t="s">
        <v>212</v>
      </c>
      <c r="C154" s="57">
        <v>0</v>
      </c>
      <c r="D154" s="57">
        <v>0</v>
      </c>
      <c r="E154" s="57">
        <v>490590</v>
      </c>
      <c r="F154" s="57">
        <v>490590</v>
      </c>
      <c r="G154" s="57">
        <v>-490590</v>
      </c>
      <c r="H154" s="57">
        <v>0</v>
      </c>
      <c r="I154" s="57">
        <v>0</v>
      </c>
      <c r="J154" s="58"/>
    </row>
    <row r="155" spans="1:10" x14ac:dyDescent="0.2">
      <c r="A155" s="56" t="s">
        <v>239</v>
      </c>
      <c r="B155" s="56" t="s">
        <v>240</v>
      </c>
      <c r="C155" s="57">
        <v>2300000</v>
      </c>
      <c r="D155" s="57">
        <v>2300000</v>
      </c>
      <c r="E155" s="57">
        <v>1604000</v>
      </c>
      <c r="F155" s="57">
        <v>1604000</v>
      </c>
      <c r="G155" s="57">
        <v>696000</v>
      </c>
      <c r="H155" s="57">
        <v>0</v>
      </c>
      <c r="I155" s="57">
        <v>0</v>
      </c>
      <c r="J155" s="58">
        <f t="shared" si="2"/>
        <v>69.739130434782609</v>
      </c>
    </row>
    <row r="156" spans="1:10" x14ac:dyDescent="0.2">
      <c r="A156" s="56" t="s">
        <v>239</v>
      </c>
      <c r="B156" s="56" t="s">
        <v>214</v>
      </c>
      <c r="C156" s="57">
        <v>0</v>
      </c>
      <c r="D156" s="57">
        <v>0</v>
      </c>
      <c r="E156" s="57">
        <v>1817000</v>
      </c>
      <c r="F156" s="57">
        <v>1817000</v>
      </c>
      <c r="G156" s="57">
        <v>-1817000</v>
      </c>
      <c r="H156" s="57">
        <v>0</v>
      </c>
      <c r="I156" s="57">
        <v>0</v>
      </c>
      <c r="J156" s="58"/>
    </row>
    <row r="157" spans="1:10" x14ac:dyDescent="0.2">
      <c r="A157" s="56" t="s">
        <v>241</v>
      </c>
      <c r="B157" s="56" t="s">
        <v>240</v>
      </c>
      <c r="C157" s="57">
        <v>4200000</v>
      </c>
      <c r="D157" s="57">
        <v>4200000</v>
      </c>
      <c r="E157" s="57">
        <v>2552475</v>
      </c>
      <c r="F157" s="57">
        <v>2552475</v>
      </c>
      <c r="G157" s="57">
        <v>1647525</v>
      </c>
      <c r="H157" s="57">
        <v>0</v>
      </c>
      <c r="I157" s="57">
        <v>0</v>
      </c>
      <c r="J157" s="58">
        <f t="shared" si="2"/>
        <v>60.773214285714282</v>
      </c>
    </row>
    <row r="158" spans="1:10" x14ac:dyDescent="0.2">
      <c r="A158" s="56" t="s">
        <v>242</v>
      </c>
      <c r="B158" s="56" t="s">
        <v>240</v>
      </c>
      <c r="C158" s="57">
        <v>3609000</v>
      </c>
      <c r="D158" s="57">
        <v>3609000</v>
      </c>
      <c r="E158" s="57">
        <v>110000</v>
      </c>
      <c r="F158" s="57">
        <v>110000</v>
      </c>
      <c r="G158" s="57">
        <v>3499000</v>
      </c>
      <c r="H158" s="57">
        <v>0</v>
      </c>
      <c r="I158" s="57">
        <v>0</v>
      </c>
      <c r="J158" s="58">
        <f t="shared" si="2"/>
        <v>3.0479357162648935</v>
      </c>
    </row>
    <row r="159" spans="1:10" x14ac:dyDescent="0.2">
      <c r="A159" s="56" t="s">
        <v>243</v>
      </c>
      <c r="B159" s="56" t="s">
        <v>240</v>
      </c>
      <c r="C159" s="57">
        <v>1100000</v>
      </c>
      <c r="D159" s="57">
        <v>1100000</v>
      </c>
      <c r="E159" s="57">
        <v>333600</v>
      </c>
      <c r="F159" s="57">
        <v>333600</v>
      </c>
      <c r="G159" s="57">
        <v>663800</v>
      </c>
      <c r="H159" s="57">
        <v>102600</v>
      </c>
      <c r="I159" s="57">
        <v>0</v>
      </c>
      <c r="J159" s="58">
        <f t="shared" si="2"/>
        <v>30.327272727272724</v>
      </c>
    </row>
    <row r="160" spans="1:10" x14ac:dyDescent="0.2">
      <c r="A160" s="56" t="s">
        <v>244</v>
      </c>
      <c r="B160" s="56" t="s">
        <v>240</v>
      </c>
      <c r="C160" s="57">
        <v>600000</v>
      </c>
      <c r="D160" s="57">
        <v>600000</v>
      </c>
      <c r="E160" s="57">
        <v>270000</v>
      </c>
      <c r="F160" s="57">
        <v>270000</v>
      </c>
      <c r="G160" s="57">
        <v>330000</v>
      </c>
      <c r="H160" s="57">
        <v>0</v>
      </c>
      <c r="I160" s="57">
        <v>0</v>
      </c>
      <c r="J160" s="58">
        <f t="shared" si="2"/>
        <v>45</v>
      </c>
    </row>
    <row r="161" spans="1:10" x14ac:dyDescent="0.2">
      <c r="A161" s="56" t="s">
        <v>245</v>
      </c>
      <c r="B161" s="56" t="s">
        <v>240</v>
      </c>
      <c r="C161" s="57">
        <v>1800000</v>
      </c>
      <c r="D161" s="57">
        <v>1800000</v>
      </c>
      <c r="E161" s="57">
        <v>663000</v>
      </c>
      <c r="F161" s="57">
        <v>663000</v>
      </c>
      <c r="G161" s="57">
        <v>1130000</v>
      </c>
      <c r="H161" s="57">
        <v>7000</v>
      </c>
      <c r="I161" s="57">
        <v>0</v>
      </c>
      <c r="J161" s="58">
        <f t="shared" si="2"/>
        <v>36.833333333333336</v>
      </c>
    </row>
    <row r="162" spans="1:10" x14ac:dyDescent="0.2">
      <c r="A162" s="56" t="s">
        <v>246</v>
      </c>
      <c r="B162" s="56" t="s">
        <v>240</v>
      </c>
      <c r="C162" s="57">
        <v>800000</v>
      </c>
      <c r="D162" s="57">
        <v>800000</v>
      </c>
      <c r="E162" s="57">
        <v>130000</v>
      </c>
      <c r="F162" s="57">
        <v>130000</v>
      </c>
      <c r="G162" s="57">
        <v>670000</v>
      </c>
      <c r="H162" s="57">
        <v>0</v>
      </c>
      <c r="I162" s="57">
        <v>0</v>
      </c>
      <c r="J162" s="58">
        <f t="shared" si="2"/>
        <v>16.25</v>
      </c>
    </row>
    <row r="163" spans="1:10" x14ac:dyDescent="0.2">
      <c r="A163" s="56" t="s">
        <v>247</v>
      </c>
      <c r="B163" s="56" t="s">
        <v>240</v>
      </c>
      <c r="C163" s="57">
        <v>800000</v>
      </c>
      <c r="D163" s="57">
        <v>800000</v>
      </c>
      <c r="E163" s="57">
        <v>160000</v>
      </c>
      <c r="F163" s="57">
        <v>160000</v>
      </c>
      <c r="G163" s="57">
        <v>640000</v>
      </c>
      <c r="H163" s="57">
        <v>0</v>
      </c>
      <c r="I163" s="57">
        <v>0</v>
      </c>
      <c r="J163" s="58">
        <f t="shared" si="2"/>
        <v>20</v>
      </c>
    </row>
    <row r="164" spans="1:10" x14ac:dyDescent="0.2">
      <c r="A164" s="56" t="s">
        <v>248</v>
      </c>
      <c r="B164" s="56" t="s">
        <v>212</v>
      </c>
      <c r="C164" s="57">
        <v>54000</v>
      </c>
      <c r="D164" s="57">
        <v>54000</v>
      </c>
      <c r="E164" s="57">
        <v>0</v>
      </c>
      <c r="F164" s="57">
        <v>0</v>
      </c>
      <c r="G164" s="57">
        <v>54000</v>
      </c>
      <c r="H164" s="57">
        <v>0</v>
      </c>
      <c r="I164" s="57">
        <v>0</v>
      </c>
      <c r="J164" s="58">
        <f t="shared" si="2"/>
        <v>0</v>
      </c>
    </row>
    <row r="165" spans="1:10" x14ac:dyDescent="0.2">
      <c r="A165" s="56" t="s">
        <v>248</v>
      </c>
      <c r="B165" s="56" t="s">
        <v>214</v>
      </c>
      <c r="C165" s="57">
        <v>197000</v>
      </c>
      <c r="D165" s="57">
        <v>197000</v>
      </c>
      <c r="E165" s="57">
        <v>0</v>
      </c>
      <c r="F165" s="57">
        <v>0</v>
      </c>
      <c r="G165" s="57">
        <v>197000</v>
      </c>
      <c r="H165" s="57">
        <v>0</v>
      </c>
      <c r="I165" s="57">
        <v>0</v>
      </c>
      <c r="J165" s="58">
        <f t="shared" si="2"/>
        <v>0</v>
      </c>
    </row>
    <row r="166" spans="1:10" x14ac:dyDescent="0.2">
      <c r="A166" s="56" t="s">
        <v>249</v>
      </c>
      <c r="B166" s="56" t="s">
        <v>240</v>
      </c>
      <c r="C166" s="57">
        <v>500000</v>
      </c>
      <c r="D166" s="57">
        <v>500000</v>
      </c>
      <c r="E166" s="57">
        <v>193800</v>
      </c>
      <c r="F166" s="57">
        <v>193800</v>
      </c>
      <c r="G166" s="57">
        <v>306200</v>
      </c>
      <c r="H166" s="57">
        <v>0</v>
      </c>
      <c r="I166" s="57">
        <v>0</v>
      </c>
      <c r="J166" s="58">
        <f t="shared" si="2"/>
        <v>38.76</v>
      </c>
    </row>
    <row r="167" spans="1:10" x14ac:dyDescent="0.2">
      <c r="A167" s="56" t="s">
        <v>250</v>
      </c>
      <c r="B167" s="56" t="s">
        <v>240</v>
      </c>
      <c r="C167" s="57">
        <v>600000</v>
      </c>
      <c r="D167" s="57">
        <v>600000</v>
      </c>
      <c r="E167" s="57">
        <v>256925</v>
      </c>
      <c r="F167" s="57">
        <v>256925</v>
      </c>
      <c r="G167" s="57">
        <v>343075</v>
      </c>
      <c r="H167" s="57">
        <v>0</v>
      </c>
      <c r="I167" s="57">
        <v>0</v>
      </c>
      <c r="J167" s="58">
        <f t="shared" si="2"/>
        <v>42.820833333333333</v>
      </c>
    </row>
    <row r="168" spans="1:10" x14ac:dyDescent="0.2">
      <c r="A168" s="56" t="s">
        <v>251</v>
      </c>
      <c r="B168" s="56" t="s">
        <v>252</v>
      </c>
      <c r="C168" s="57">
        <v>0</v>
      </c>
      <c r="D168" s="57">
        <v>0</v>
      </c>
      <c r="E168" s="57">
        <v>63281000</v>
      </c>
      <c r="F168" s="57">
        <v>63281000</v>
      </c>
      <c r="G168" s="57">
        <v>-63281000</v>
      </c>
      <c r="H168" s="57">
        <v>0</v>
      </c>
      <c r="I168" s="57">
        <v>0</v>
      </c>
      <c r="J168" s="58"/>
    </row>
    <row r="169" spans="1:10" x14ac:dyDescent="0.2">
      <c r="A169" s="56" t="s">
        <v>251</v>
      </c>
      <c r="B169" s="56" t="s">
        <v>252</v>
      </c>
      <c r="C169" s="57">
        <v>1051000</v>
      </c>
      <c r="D169" s="57">
        <v>63281000</v>
      </c>
      <c r="E169" s="57">
        <v>0</v>
      </c>
      <c r="F169" s="57">
        <v>0</v>
      </c>
      <c r="G169" s="57">
        <v>63281000</v>
      </c>
      <c r="H169" s="57">
        <v>0</v>
      </c>
      <c r="I169" s="57">
        <v>0</v>
      </c>
      <c r="J169" s="58">
        <f t="shared" si="2"/>
        <v>0</v>
      </c>
    </row>
    <row r="170" spans="1:10" x14ac:dyDescent="0.2">
      <c r="A170" s="56" t="s">
        <v>251</v>
      </c>
      <c r="B170" s="56" t="s">
        <v>253</v>
      </c>
      <c r="C170" s="57">
        <v>0</v>
      </c>
      <c r="D170" s="57">
        <v>1574000</v>
      </c>
      <c r="E170" s="57">
        <v>1572765</v>
      </c>
      <c r="F170" s="57">
        <v>1572765</v>
      </c>
      <c r="G170" s="57">
        <v>1235</v>
      </c>
      <c r="H170" s="57">
        <v>0</v>
      </c>
      <c r="I170" s="57">
        <v>0</v>
      </c>
      <c r="J170" s="58">
        <f t="shared" si="2"/>
        <v>99.921537484116897</v>
      </c>
    </row>
    <row r="171" spans="1:10" x14ac:dyDescent="0.2">
      <c r="A171" s="56" t="s">
        <v>254</v>
      </c>
      <c r="B171" s="56" t="s">
        <v>205</v>
      </c>
      <c r="C171" s="57">
        <v>3810000</v>
      </c>
      <c r="D171" s="57">
        <v>3810000</v>
      </c>
      <c r="E171" s="57">
        <v>0</v>
      </c>
      <c r="F171" s="57">
        <v>0</v>
      </c>
      <c r="G171" s="57">
        <v>3810000</v>
      </c>
      <c r="H171" s="57">
        <v>0</v>
      </c>
      <c r="I171" s="57">
        <v>0</v>
      </c>
      <c r="J171" s="58">
        <f t="shared" si="2"/>
        <v>0</v>
      </c>
    </row>
    <row r="172" spans="1:10" x14ac:dyDescent="0.2">
      <c r="A172" s="56" t="s">
        <v>254</v>
      </c>
      <c r="B172" s="56" t="s">
        <v>205</v>
      </c>
      <c r="C172" s="57">
        <v>0</v>
      </c>
      <c r="D172" s="57">
        <v>0</v>
      </c>
      <c r="E172" s="57">
        <v>2383789</v>
      </c>
      <c r="F172" s="57">
        <v>2383789</v>
      </c>
      <c r="G172" s="57">
        <v>-3800684</v>
      </c>
      <c r="H172" s="57">
        <v>1416895</v>
      </c>
      <c r="I172" s="57">
        <v>0</v>
      </c>
      <c r="J172" s="58"/>
    </row>
    <row r="173" spans="1:10" x14ac:dyDescent="0.2">
      <c r="A173" s="56" t="s">
        <v>254</v>
      </c>
      <c r="B173" s="56" t="s">
        <v>213</v>
      </c>
      <c r="C173" s="57">
        <v>0</v>
      </c>
      <c r="D173" s="57">
        <v>0</v>
      </c>
      <c r="E173" s="57">
        <v>3734470</v>
      </c>
      <c r="F173" s="57">
        <v>3706870</v>
      </c>
      <c r="G173" s="57">
        <v>-3860760</v>
      </c>
      <c r="H173" s="57">
        <v>153890</v>
      </c>
      <c r="I173" s="57">
        <v>0</v>
      </c>
      <c r="J173" s="58"/>
    </row>
    <row r="174" spans="1:10" x14ac:dyDescent="0.2">
      <c r="A174" s="56" t="s">
        <v>254</v>
      </c>
      <c r="B174" s="56" t="s">
        <v>212</v>
      </c>
      <c r="C174" s="57">
        <v>0</v>
      </c>
      <c r="D174" s="57">
        <v>0</v>
      </c>
      <c r="E174" s="57">
        <v>643623</v>
      </c>
      <c r="F174" s="57">
        <v>643623</v>
      </c>
      <c r="G174" s="57">
        <v>-1026184</v>
      </c>
      <c r="H174" s="57">
        <v>382561</v>
      </c>
      <c r="I174" s="57">
        <v>0</v>
      </c>
      <c r="J174" s="58"/>
    </row>
    <row r="175" spans="1:10" x14ac:dyDescent="0.2">
      <c r="A175" s="56" t="s">
        <v>254</v>
      </c>
      <c r="B175" s="56" t="s">
        <v>213</v>
      </c>
      <c r="C175" s="57">
        <v>7220000</v>
      </c>
      <c r="D175" s="57">
        <v>7220000</v>
      </c>
      <c r="E175" s="57">
        <v>0</v>
      </c>
      <c r="F175" s="57">
        <v>0</v>
      </c>
      <c r="G175" s="57">
        <v>7220000</v>
      </c>
      <c r="H175" s="57">
        <v>0</v>
      </c>
      <c r="I175" s="57">
        <v>0</v>
      </c>
      <c r="J175" s="58">
        <f t="shared" si="2"/>
        <v>0</v>
      </c>
    </row>
    <row r="176" spans="1:10" x14ac:dyDescent="0.2">
      <c r="A176" s="56" t="s">
        <v>254</v>
      </c>
      <c r="B176" s="56" t="s">
        <v>212</v>
      </c>
      <c r="C176" s="57">
        <v>1970000</v>
      </c>
      <c r="D176" s="57">
        <v>1970000</v>
      </c>
      <c r="E176" s="57">
        <v>0</v>
      </c>
      <c r="F176" s="57">
        <v>0</v>
      </c>
      <c r="G176" s="57">
        <v>1970000</v>
      </c>
      <c r="H176" s="57">
        <v>0</v>
      </c>
      <c r="I176" s="57">
        <v>0</v>
      </c>
      <c r="J176" s="58">
        <f t="shared" si="2"/>
        <v>0</v>
      </c>
    </row>
    <row r="177" spans="1:10" x14ac:dyDescent="0.2">
      <c r="A177" s="56" t="s">
        <v>255</v>
      </c>
      <c r="B177" s="56" t="s">
        <v>212</v>
      </c>
      <c r="C177" s="57">
        <v>0</v>
      </c>
      <c r="D177" s="57">
        <v>0</v>
      </c>
      <c r="E177" s="57">
        <v>1052876</v>
      </c>
      <c r="F177" s="57">
        <v>1052876</v>
      </c>
      <c r="G177" s="57">
        <v>-2718257</v>
      </c>
      <c r="H177" s="57">
        <v>1665381</v>
      </c>
      <c r="I177" s="57">
        <v>0</v>
      </c>
      <c r="J177" s="58"/>
    </row>
    <row r="178" spans="1:10" x14ac:dyDescent="0.2">
      <c r="A178" s="56" t="s">
        <v>255</v>
      </c>
      <c r="B178" s="56" t="s">
        <v>256</v>
      </c>
      <c r="C178" s="57">
        <v>0</v>
      </c>
      <c r="D178" s="57">
        <v>0</v>
      </c>
      <c r="E178" s="57">
        <v>3956809</v>
      </c>
      <c r="F178" s="57">
        <v>3956809</v>
      </c>
      <c r="G178" s="57">
        <v>-10167645</v>
      </c>
      <c r="H178" s="57">
        <v>6210836</v>
      </c>
      <c r="I178" s="57">
        <v>0</v>
      </c>
      <c r="J178" s="58"/>
    </row>
    <row r="179" spans="1:10" x14ac:dyDescent="0.2">
      <c r="A179" s="56" t="s">
        <v>255</v>
      </c>
      <c r="B179" s="56" t="s">
        <v>256</v>
      </c>
      <c r="C179" s="57">
        <v>13633000</v>
      </c>
      <c r="D179" s="57">
        <v>13633000</v>
      </c>
      <c r="E179" s="57">
        <v>1141642</v>
      </c>
      <c r="F179" s="57">
        <v>1141642</v>
      </c>
      <c r="G179" s="57">
        <v>11163791</v>
      </c>
      <c r="H179" s="57">
        <v>1327567</v>
      </c>
      <c r="I179" s="57">
        <v>0</v>
      </c>
      <c r="J179" s="58">
        <f t="shared" si="2"/>
        <v>8.3741069463801061</v>
      </c>
    </row>
    <row r="180" spans="1:10" x14ac:dyDescent="0.2">
      <c r="A180" s="56" t="s">
        <v>255</v>
      </c>
      <c r="B180" s="56" t="s">
        <v>212</v>
      </c>
      <c r="C180" s="57">
        <v>4367000</v>
      </c>
      <c r="D180" s="57">
        <v>4367000</v>
      </c>
      <c r="E180" s="57">
        <v>289899</v>
      </c>
      <c r="F180" s="57">
        <v>289899</v>
      </c>
      <c r="G180" s="57">
        <v>3718656</v>
      </c>
      <c r="H180" s="57">
        <v>358445</v>
      </c>
      <c r="I180" s="57">
        <v>0</v>
      </c>
      <c r="J180" s="58">
        <f t="shared" si="2"/>
        <v>6.6384016487291042</v>
      </c>
    </row>
    <row r="181" spans="1:10" x14ac:dyDescent="0.2">
      <c r="A181" s="56" t="s">
        <v>257</v>
      </c>
      <c r="B181" s="56" t="s">
        <v>258</v>
      </c>
      <c r="C181" s="57">
        <v>205000</v>
      </c>
      <c r="D181" s="57">
        <v>205000</v>
      </c>
      <c r="E181" s="57">
        <v>0</v>
      </c>
      <c r="F181" s="57">
        <v>0</v>
      </c>
      <c r="G181" s="57">
        <v>205000</v>
      </c>
      <c r="H181" s="57">
        <v>0</v>
      </c>
      <c r="I181" s="57">
        <v>0</v>
      </c>
      <c r="J181" s="58">
        <f t="shared" si="2"/>
        <v>0</v>
      </c>
    </row>
    <row r="182" spans="1:10" x14ac:dyDescent="0.2">
      <c r="A182" s="56" t="s">
        <v>257</v>
      </c>
      <c r="B182" s="56" t="s">
        <v>259</v>
      </c>
      <c r="C182" s="57">
        <v>0</v>
      </c>
      <c r="D182" s="57">
        <v>0</v>
      </c>
      <c r="E182" s="57">
        <v>402768</v>
      </c>
      <c r="F182" s="57">
        <v>402768</v>
      </c>
      <c r="G182" s="57">
        <v>-473850</v>
      </c>
      <c r="H182" s="57">
        <v>71082</v>
      </c>
      <c r="I182" s="57">
        <v>0</v>
      </c>
      <c r="J182" s="58"/>
    </row>
    <row r="183" spans="1:10" x14ac:dyDescent="0.2">
      <c r="A183" s="56" t="s">
        <v>257</v>
      </c>
      <c r="B183" s="56" t="s">
        <v>213</v>
      </c>
      <c r="C183" s="57">
        <v>0</v>
      </c>
      <c r="D183" s="57">
        <v>0</v>
      </c>
      <c r="E183" s="57">
        <v>15542</v>
      </c>
      <c r="F183" s="57">
        <v>15542</v>
      </c>
      <c r="G183" s="57">
        <v>-15542</v>
      </c>
      <c r="H183" s="57">
        <v>0</v>
      </c>
      <c r="I183" s="57">
        <v>0</v>
      </c>
      <c r="J183" s="58"/>
    </row>
    <row r="184" spans="1:10" x14ac:dyDescent="0.2">
      <c r="A184" s="56" t="s">
        <v>257</v>
      </c>
      <c r="B184" s="56" t="s">
        <v>208</v>
      </c>
      <c r="C184" s="57">
        <v>4700000</v>
      </c>
      <c r="D184" s="57">
        <v>4700000</v>
      </c>
      <c r="E184" s="57">
        <v>2739277</v>
      </c>
      <c r="F184" s="57">
        <v>2739277</v>
      </c>
      <c r="G184" s="57">
        <v>0</v>
      </c>
      <c r="H184" s="57">
        <v>1960723</v>
      </c>
      <c r="I184" s="57">
        <v>0</v>
      </c>
      <c r="J184" s="58">
        <f t="shared" si="2"/>
        <v>58.282489361702126</v>
      </c>
    </row>
    <row r="185" spans="1:10" x14ac:dyDescent="0.2">
      <c r="A185" s="56" t="s">
        <v>257</v>
      </c>
      <c r="B185" s="56" t="s">
        <v>212</v>
      </c>
      <c r="C185" s="57">
        <v>0</v>
      </c>
      <c r="D185" s="57">
        <v>0</v>
      </c>
      <c r="E185" s="57">
        <v>13440</v>
      </c>
      <c r="F185" s="57">
        <v>13440</v>
      </c>
      <c r="G185" s="57">
        <v>-13440</v>
      </c>
      <c r="H185" s="57">
        <v>0</v>
      </c>
      <c r="I185" s="57">
        <v>0</v>
      </c>
      <c r="J185" s="58"/>
    </row>
    <row r="186" spans="1:10" x14ac:dyDescent="0.2">
      <c r="A186" s="56" t="s">
        <v>257</v>
      </c>
      <c r="B186" s="56" t="s">
        <v>214</v>
      </c>
      <c r="C186" s="57">
        <v>0</v>
      </c>
      <c r="D186" s="57">
        <v>0</v>
      </c>
      <c r="E186" s="57">
        <v>6291</v>
      </c>
      <c r="F186" s="57">
        <v>6291</v>
      </c>
      <c r="G186" s="57">
        <v>-6291</v>
      </c>
      <c r="H186" s="57">
        <v>0</v>
      </c>
      <c r="I186" s="57">
        <v>0</v>
      </c>
      <c r="J186" s="58"/>
    </row>
    <row r="187" spans="1:10" x14ac:dyDescent="0.2">
      <c r="A187" s="56" t="s">
        <v>257</v>
      </c>
      <c r="B187" s="56" t="s">
        <v>259</v>
      </c>
      <c r="C187" s="57">
        <v>34896000</v>
      </c>
      <c r="D187" s="57">
        <v>34896000</v>
      </c>
      <c r="E187" s="57">
        <v>22631355</v>
      </c>
      <c r="F187" s="57">
        <v>22631355</v>
      </c>
      <c r="G187" s="57">
        <v>474000</v>
      </c>
      <c r="H187" s="57">
        <v>11790645</v>
      </c>
      <c r="I187" s="57">
        <v>0</v>
      </c>
      <c r="J187" s="58">
        <f t="shared" si="2"/>
        <v>64.853722489683634</v>
      </c>
    </row>
    <row r="188" spans="1:10" x14ac:dyDescent="0.2">
      <c r="A188" s="56" t="s">
        <v>257</v>
      </c>
      <c r="B188" s="56" t="s">
        <v>214</v>
      </c>
      <c r="C188" s="57">
        <v>5000</v>
      </c>
      <c r="D188" s="57">
        <v>7000</v>
      </c>
      <c r="E188" s="57">
        <v>0</v>
      </c>
      <c r="F188" s="57">
        <v>0</v>
      </c>
      <c r="G188" s="57">
        <v>7000</v>
      </c>
      <c r="H188" s="57">
        <v>0</v>
      </c>
      <c r="I188" s="57">
        <v>0</v>
      </c>
      <c r="J188" s="58">
        <f t="shared" si="2"/>
        <v>0</v>
      </c>
    </row>
    <row r="189" spans="1:10" x14ac:dyDescent="0.2">
      <c r="A189" s="56" t="s">
        <v>257</v>
      </c>
      <c r="B189" s="56" t="s">
        <v>212</v>
      </c>
      <c r="C189" s="57">
        <v>190000</v>
      </c>
      <c r="D189" s="57">
        <v>190000</v>
      </c>
      <c r="E189" s="57">
        <v>31740</v>
      </c>
      <c r="F189" s="57">
        <v>31740</v>
      </c>
      <c r="G189" s="57">
        <v>136600</v>
      </c>
      <c r="H189" s="57">
        <v>21660</v>
      </c>
      <c r="I189" s="57">
        <v>0</v>
      </c>
      <c r="J189" s="58">
        <f t="shared" si="2"/>
        <v>16.705263157894738</v>
      </c>
    </row>
    <row r="190" spans="1:10" x14ac:dyDescent="0.2">
      <c r="A190" s="56" t="s">
        <v>257</v>
      </c>
      <c r="B190" s="56" t="s">
        <v>258</v>
      </c>
      <c r="C190" s="57">
        <v>0</v>
      </c>
      <c r="D190" s="57">
        <v>0</v>
      </c>
      <c r="E190" s="57">
        <v>185916</v>
      </c>
      <c r="F190" s="57">
        <v>185916</v>
      </c>
      <c r="G190" s="57">
        <v>-185916</v>
      </c>
      <c r="H190" s="57">
        <v>0</v>
      </c>
      <c r="I190" s="57">
        <v>0</v>
      </c>
      <c r="J190" s="58"/>
    </row>
    <row r="191" spans="1:10" x14ac:dyDescent="0.2">
      <c r="A191" s="56" t="s">
        <v>257</v>
      </c>
      <c r="B191" s="56" t="s">
        <v>206</v>
      </c>
      <c r="C191" s="57">
        <v>250000</v>
      </c>
      <c r="D191" s="57">
        <v>250000</v>
      </c>
      <c r="E191" s="57">
        <v>138688</v>
      </c>
      <c r="F191" s="57">
        <v>138688</v>
      </c>
      <c r="G191" s="57">
        <v>100000</v>
      </c>
      <c r="H191" s="57">
        <v>11312</v>
      </c>
      <c r="I191" s="57">
        <v>0</v>
      </c>
      <c r="J191" s="58">
        <f t="shared" si="2"/>
        <v>55.475200000000001</v>
      </c>
    </row>
    <row r="192" spans="1:10" x14ac:dyDescent="0.2">
      <c r="A192" s="56" t="s">
        <v>257</v>
      </c>
      <c r="B192" s="56" t="s">
        <v>260</v>
      </c>
      <c r="C192" s="57">
        <v>450000</v>
      </c>
      <c r="D192" s="57">
        <v>448000</v>
      </c>
      <c r="E192" s="57">
        <v>85499</v>
      </c>
      <c r="F192" s="57">
        <v>85499</v>
      </c>
      <c r="G192" s="57">
        <v>328000</v>
      </c>
      <c r="H192" s="57">
        <v>34501</v>
      </c>
      <c r="I192" s="57">
        <v>0</v>
      </c>
      <c r="J192" s="58">
        <f t="shared" si="2"/>
        <v>19.084598214285712</v>
      </c>
    </row>
    <row r="193" spans="1:10" x14ac:dyDescent="0.2">
      <c r="A193" s="56" t="s">
        <v>257</v>
      </c>
      <c r="B193" s="56" t="s">
        <v>213</v>
      </c>
      <c r="C193" s="57">
        <v>120000</v>
      </c>
      <c r="D193" s="57">
        <v>120000</v>
      </c>
      <c r="E193" s="57">
        <v>6372</v>
      </c>
      <c r="F193" s="57">
        <v>6372</v>
      </c>
      <c r="G193" s="57">
        <v>70000</v>
      </c>
      <c r="H193" s="57">
        <v>43628</v>
      </c>
      <c r="I193" s="57">
        <v>0</v>
      </c>
      <c r="J193" s="58">
        <f t="shared" si="2"/>
        <v>5.3100000000000005</v>
      </c>
    </row>
    <row r="194" spans="1:10" x14ac:dyDescent="0.2">
      <c r="A194" s="56" t="s">
        <v>261</v>
      </c>
      <c r="B194" s="56" t="s">
        <v>262</v>
      </c>
      <c r="C194" s="57">
        <v>0</v>
      </c>
      <c r="D194" s="57">
        <v>0</v>
      </c>
      <c r="E194" s="57">
        <v>45268</v>
      </c>
      <c r="F194" s="57">
        <v>45268</v>
      </c>
      <c r="G194" s="57">
        <v>-45268</v>
      </c>
      <c r="H194" s="57">
        <v>0</v>
      </c>
      <c r="I194" s="57">
        <v>0</v>
      </c>
      <c r="J194" s="58"/>
    </row>
    <row r="195" spans="1:10" x14ac:dyDescent="0.2">
      <c r="A195" s="56" t="s">
        <v>261</v>
      </c>
      <c r="B195" s="56" t="s">
        <v>212</v>
      </c>
      <c r="C195" s="57">
        <v>0</v>
      </c>
      <c r="D195" s="57">
        <v>0</v>
      </c>
      <c r="E195" s="57">
        <v>3085</v>
      </c>
      <c r="F195" s="57">
        <v>3085</v>
      </c>
      <c r="G195" s="57">
        <v>-3085</v>
      </c>
      <c r="H195" s="57">
        <v>0</v>
      </c>
      <c r="I195" s="57">
        <v>0</v>
      </c>
      <c r="J195" s="58"/>
    </row>
    <row r="196" spans="1:10" x14ac:dyDescent="0.2">
      <c r="A196" s="56" t="s">
        <v>261</v>
      </c>
      <c r="B196" s="56" t="s">
        <v>209</v>
      </c>
      <c r="C196" s="57">
        <v>1500000</v>
      </c>
      <c r="D196" s="57">
        <v>1500000</v>
      </c>
      <c r="E196" s="57">
        <v>0</v>
      </c>
      <c r="F196" s="57">
        <v>0</v>
      </c>
      <c r="G196" s="57">
        <v>1500000</v>
      </c>
      <c r="H196" s="57">
        <v>0</v>
      </c>
      <c r="I196" s="57">
        <v>0</v>
      </c>
      <c r="J196" s="58">
        <f t="shared" ref="J196:J258" si="3">F196/D196*100</f>
        <v>0</v>
      </c>
    </row>
    <row r="197" spans="1:10" x14ac:dyDescent="0.2">
      <c r="A197" s="56" t="s">
        <v>261</v>
      </c>
      <c r="B197" s="56" t="s">
        <v>262</v>
      </c>
      <c r="C197" s="57">
        <v>1500000</v>
      </c>
      <c r="D197" s="57">
        <v>1500000</v>
      </c>
      <c r="E197" s="57">
        <v>0</v>
      </c>
      <c r="F197" s="57">
        <v>0</v>
      </c>
      <c r="G197" s="57">
        <v>1500000</v>
      </c>
      <c r="H197" s="57">
        <v>0</v>
      </c>
      <c r="I197" s="57">
        <v>0</v>
      </c>
      <c r="J197" s="58">
        <f t="shared" si="3"/>
        <v>0</v>
      </c>
    </row>
    <row r="198" spans="1:10" x14ac:dyDescent="0.2">
      <c r="A198" s="56" t="s">
        <v>261</v>
      </c>
      <c r="B198" s="56" t="s">
        <v>208</v>
      </c>
      <c r="C198" s="57">
        <v>1300000</v>
      </c>
      <c r="D198" s="57">
        <v>1300000</v>
      </c>
      <c r="E198" s="57">
        <v>17876</v>
      </c>
      <c r="F198" s="57">
        <v>17876</v>
      </c>
      <c r="G198" s="57">
        <v>800000</v>
      </c>
      <c r="H198" s="57">
        <v>482124</v>
      </c>
      <c r="I198" s="57">
        <v>0</v>
      </c>
      <c r="J198" s="58">
        <f t="shared" si="3"/>
        <v>1.3750769230769231</v>
      </c>
    </row>
    <row r="199" spans="1:10" x14ac:dyDescent="0.2">
      <c r="A199" s="56" t="s">
        <v>261</v>
      </c>
      <c r="B199" s="56" t="s">
        <v>207</v>
      </c>
      <c r="C199" s="57">
        <v>250000</v>
      </c>
      <c r="D199" s="57">
        <v>250000</v>
      </c>
      <c r="E199" s="57">
        <v>0</v>
      </c>
      <c r="F199" s="57">
        <v>0</v>
      </c>
      <c r="G199" s="57">
        <v>250000</v>
      </c>
      <c r="H199" s="57">
        <v>0</v>
      </c>
      <c r="I199" s="57">
        <v>0</v>
      </c>
      <c r="J199" s="58">
        <f t="shared" si="3"/>
        <v>0</v>
      </c>
    </row>
    <row r="200" spans="1:10" x14ac:dyDescent="0.2">
      <c r="A200" s="56" t="s">
        <v>261</v>
      </c>
      <c r="B200" s="56" t="s">
        <v>205</v>
      </c>
      <c r="C200" s="57">
        <v>895000</v>
      </c>
      <c r="D200" s="57">
        <v>895000</v>
      </c>
      <c r="E200" s="57">
        <v>0</v>
      </c>
      <c r="F200" s="57">
        <v>0</v>
      </c>
      <c r="G200" s="57">
        <v>895000</v>
      </c>
      <c r="H200" s="57">
        <v>0</v>
      </c>
      <c r="I200" s="57">
        <v>0</v>
      </c>
      <c r="J200" s="58">
        <f t="shared" si="3"/>
        <v>0</v>
      </c>
    </row>
    <row r="201" spans="1:10" x14ac:dyDescent="0.2">
      <c r="A201" s="56" t="s">
        <v>261</v>
      </c>
      <c r="B201" s="56" t="s">
        <v>204</v>
      </c>
      <c r="C201" s="57">
        <v>635000</v>
      </c>
      <c r="D201" s="57">
        <v>635000</v>
      </c>
      <c r="E201" s="57">
        <v>0</v>
      </c>
      <c r="F201" s="57">
        <v>0</v>
      </c>
      <c r="G201" s="57">
        <v>635000</v>
      </c>
      <c r="H201" s="57">
        <v>0</v>
      </c>
      <c r="I201" s="57">
        <v>0</v>
      </c>
      <c r="J201" s="58">
        <f t="shared" si="3"/>
        <v>0</v>
      </c>
    </row>
    <row r="202" spans="1:10" x14ac:dyDescent="0.2">
      <c r="A202" s="56" t="s">
        <v>261</v>
      </c>
      <c r="B202" s="56" t="s">
        <v>213</v>
      </c>
      <c r="C202" s="57">
        <v>425000</v>
      </c>
      <c r="D202" s="57">
        <v>425000</v>
      </c>
      <c r="E202" s="57">
        <v>0</v>
      </c>
      <c r="F202" s="57">
        <v>0</v>
      </c>
      <c r="G202" s="57">
        <v>425000</v>
      </c>
      <c r="H202" s="57">
        <v>0</v>
      </c>
      <c r="I202" s="57">
        <v>0</v>
      </c>
      <c r="J202" s="58">
        <f t="shared" si="3"/>
        <v>0</v>
      </c>
    </row>
    <row r="203" spans="1:10" x14ac:dyDescent="0.2">
      <c r="A203" s="56" t="s">
        <v>261</v>
      </c>
      <c r="B203" s="56" t="s">
        <v>258</v>
      </c>
      <c r="C203" s="57">
        <v>720000</v>
      </c>
      <c r="D203" s="57">
        <v>720000</v>
      </c>
      <c r="E203" s="57">
        <v>0</v>
      </c>
      <c r="F203" s="57">
        <v>0</v>
      </c>
      <c r="G203" s="57">
        <v>720000</v>
      </c>
      <c r="H203" s="57">
        <v>0</v>
      </c>
      <c r="I203" s="57">
        <v>0</v>
      </c>
      <c r="J203" s="58">
        <f t="shared" si="3"/>
        <v>0</v>
      </c>
    </row>
    <row r="204" spans="1:10" x14ac:dyDescent="0.2">
      <c r="A204" s="56" t="s">
        <v>261</v>
      </c>
      <c r="B204" s="56" t="s">
        <v>216</v>
      </c>
      <c r="C204" s="57">
        <v>70000</v>
      </c>
      <c r="D204" s="57">
        <v>70000</v>
      </c>
      <c r="E204" s="57">
        <v>0</v>
      </c>
      <c r="F204" s="57">
        <v>0</v>
      </c>
      <c r="G204" s="57">
        <v>70000</v>
      </c>
      <c r="H204" s="57">
        <v>0</v>
      </c>
      <c r="I204" s="57">
        <v>0</v>
      </c>
      <c r="J204" s="58">
        <f t="shared" si="3"/>
        <v>0</v>
      </c>
    </row>
    <row r="205" spans="1:10" x14ac:dyDescent="0.2">
      <c r="A205" s="56" t="s">
        <v>261</v>
      </c>
      <c r="B205" s="56" t="s">
        <v>212</v>
      </c>
      <c r="C205" s="57">
        <v>185000</v>
      </c>
      <c r="D205" s="57">
        <v>185000</v>
      </c>
      <c r="E205" s="57">
        <v>0</v>
      </c>
      <c r="F205" s="57">
        <v>0</v>
      </c>
      <c r="G205" s="57">
        <v>185000</v>
      </c>
      <c r="H205" s="57">
        <v>0</v>
      </c>
      <c r="I205" s="57">
        <v>0</v>
      </c>
      <c r="J205" s="58">
        <f t="shared" si="3"/>
        <v>0</v>
      </c>
    </row>
    <row r="206" spans="1:10" x14ac:dyDescent="0.2">
      <c r="A206" s="56" t="s">
        <v>261</v>
      </c>
      <c r="B206" s="56" t="s">
        <v>214</v>
      </c>
      <c r="C206" s="57">
        <v>820000</v>
      </c>
      <c r="D206" s="57">
        <v>820000</v>
      </c>
      <c r="E206" s="57">
        <v>0</v>
      </c>
      <c r="F206" s="57">
        <v>0</v>
      </c>
      <c r="G206" s="57">
        <v>820000</v>
      </c>
      <c r="H206" s="57">
        <v>0</v>
      </c>
      <c r="I206" s="57">
        <v>0</v>
      </c>
      <c r="J206" s="58">
        <f t="shared" si="3"/>
        <v>0</v>
      </c>
    </row>
    <row r="207" spans="1:10" x14ac:dyDescent="0.2">
      <c r="A207" s="56" t="s">
        <v>263</v>
      </c>
      <c r="B207" s="56" t="s">
        <v>262</v>
      </c>
      <c r="C207" s="57">
        <v>20000000</v>
      </c>
      <c r="D207" s="57">
        <v>20216000</v>
      </c>
      <c r="E207" s="57">
        <v>2456056</v>
      </c>
      <c r="F207" s="57">
        <v>2456056</v>
      </c>
      <c r="G207" s="57">
        <v>17759944</v>
      </c>
      <c r="H207" s="57">
        <v>0</v>
      </c>
      <c r="I207" s="57">
        <v>0</v>
      </c>
      <c r="J207" s="58">
        <f t="shared" si="3"/>
        <v>12.149070043529878</v>
      </c>
    </row>
    <row r="208" spans="1:10" x14ac:dyDescent="0.2">
      <c r="A208" s="56" t="s">
        <v>263</v>
      </c>
      <c r="B208" s="56" t="s">
        <v>208</v>
      </c>
      <c r="C208" s="57">
        <v>8400000</v>
      </c>
      <c r="D208" s="57">
        <v>8487000</v>
      </c>
      <c r="E208" s="57">
        <v>3040100</v>
      </c>
      <c r="F208" s="57">
        <v>3040100</v>
      </c>
      <c r="G208" s="57">
        <v>4527000</v>
      </c>
      <c r="H208" s="57">
        <v>919900</v>
      </c>
      <c r="I208" s="57">
        <v>0</v>
      </c>
      <c r="J208" s="58">
        <f t="shared" si="3"/>
        <v>35.820666902321193</v>
      </c>
    </row>
    <row r="209" spans="1:10" x14ac:dyDescent="0.2">
      <c r="A209" s="56" t="s">
        <v>263</v>
      </c>
      <c r="B209" s="56" t="s">
        <v>212</v>
      </c>
      <c r="C209" s="57">
        <v>5400000</v>
      </c>
      <c r="D209" s="57">
        <v>5448000</v>
      </c>
      <c r="E209" s="57">
        <v>645294</v>
      </c>
      <c r="F209" s="57">
        <v>645294</v>
      </c>
      <c r="G209" s="57">
        <v>4802706</v>
      </c>
      <c r="H209" s="57">
        <v>0</v>
      </c>
      <c r="I209" s="57">
        <v>0</v>
      </c>
      <c r="J209" s="58">
        <f t="shared" si="3"/>
        <v>11.844603524229075</v>
      </c>
    </row>
    <row r="210" spans="1:10" x14ac:dyDescent="0.2">
      <c r="A210" s="56" t="s">
        <v>263</v>
      </c>
      <c r="B210" s="56" t="s">
        <v>262</v>
      </c>
      <c r="C210" s="57">
        <v>0</v>
      </c>
      <c r="D210" s="57">
        <v>0</v>
      </c>
      <c r="E210" s="57">
        <v>5825700</v>
      </c>
      <c r="F210" s="57">
        <v>5825700</v>
      </c>
      <c r="G210" s="57">
        <v>-6355949</v>
      </c>
      <c r="H210" s="57">
        <v>530249</v>
      </c>
      <c r="I210" s="57">
        <v>0</v>
      </c>
      <c r="J210" s="58"/>
    </row>
    <row r="211" spans="1:10" x14ac:dyDescent="0.2">
      <c r="A211" s="56" t="s">
        <v>263</v>
      </c>
      <c r="B211" s="56" t="s">
        <v>212</v>
      </c>
      <c r="C211" s="57">
        <v>0</v>
      </c>
      <c r="D211" s="57">
        <v>0</v>
      </c>
      <c r="E211" s="57">
        <v>1536141</v>
      </c>
      <c r="F211" s="57">
        <v>1536141</v>
      </c>
      <c r="G211" s="57">
        <v>-1656846</v>
      </c>
      <c r="H211" s="57">
        <v>120705</v>
      </c>
      <c r="I211" s="57">
        <v>0</v>
      </c>
      <c r="J211" s="58"/>
    </row>
    <row r="212" spans="1:10" x14ac:dyDescent="0.2">
      <c r="A212" s="56" t="s">
        <v>264</v>
      </c>
      <c r="B212" s="56" t="s">
        <v>212</v>
      </c>
      <c r="C212" s="57">
        <v>0</v>
      </c>
      <c r="D212" s="57">
        <v>0</v>
      </c>
      <c r="E212" s="57">
        <v>2214000</v>
      </c>
      <c r="F212" s="57">
        <v>2214000</v>
      </c>
      <c r="G212" s="57">
        <v>-4428000</v>
      </c>
      <c r="H212" s="57">
        <v>2214000</v>
      </c>
      <c r="I212" s="57">
        <v>0</v>
      </c>
      <c r="J212" s="58"/>
    </row>
    <row r="213" spans="1:10" x14ac:dyDescent="0.2">
      <c r="A213" s="56" t="s">
        <v>264</v>
      </c>
      <c r="B213" s="56" t="s">
        <v>265</v>
      </c>
      <c r="C213" s="57">
        <v>0</v>
      </c>
      <c r="D213" s="57">
        <v>0</v>
      </c>
      <c r="E213" s="57">
        <v>8200000</v>
      </c>
      <c r="F213" s="57">
        <v>8200000</v>
      </c>
      <c r="G213" s="57">
        <v>-16400000</v>
      </c>
      <c r="H213" s="57">
        <v>8200000</v>
      </c>
      <c r="I213" s="57">
        <v>0</v>
      </c>
      <c r="J213" s="58"/>
    </row>
    <row r="214" spans="1:10" x14ac:dyDescent="0.2">
      <c r="A214" s="56" t="s">
        <v>264</v>
      </c>
      <c r="B214" s="56" t="s">
        <v>212</v>
      </c>
      <c r="C214" s="57">
        <v>5528000</v>
      </c>
      <c r="D214" s="57">
        <v>5528000</v>
      </c>
      <c r="E214" s="57">
        <v>0</v>
      </c>
      <c r="F214" s="57">
        <v>0</v>
      </c>
      <c r="G214" s="57">
        <v>5528000</v>
      </c>
      <c r="H214" s="57">
        <v>0</v>
      </c>
      <c r="I214" s="57">
        <v>0</v>
      </c>
      <c r="J214" s="58">
        <f t="shared" si="3"/>
        <v>0</v>
      </c>
    </row>
    <row r="215" spans="1:10" x14ac:dyDescent="0.2">
      <c r="A215" s="56" t="s">
        <v>264</v>
      </c>
      <c r="B215" s="56" t="s">
        <v>265</v>
      </c>
      <c r="C215" s="57">
        <v>20472000</v>
      </c>
      <c r="D215" s="57">
        <v>20472000</v>
      </c>
      <c r="E215" s="57">
        <v>0</v>
      </c>
      <c r="F215" s="57">
        <v>0</v>
      </c>
      <c r="G215" s="57">
        <v>20472000</v>
      </c>
      <c r="H215" s="57">
        <v>0</v>
      </c>
      <c r="I215" s="57">
        <v>0</v>
      </c>
      <c r="J215" s="58">
        <f t="shared" si="3"/>
        <v>0</v>
      </c>
    </row>
    <row r="216" spans="1:10" x14ac:dyDescent="0.2">
      <c r="A216" s="56" t="s">
        <v>266</v>
      </c>
      <c r="B216" s="56" t="s">
        <v>212</v>
      </c>
      <c r="C216" s="57">
        <v>2897000</v>
      </c>
      <c r="D216" s="57">
        <v>2897000</v>
      </c>
      <c r="E216" s="57">
        <v>0</v>
      </c>
      <c r="F216" s="57">
        <v>0</v>
      </c>
      <c r="G216" s="57">
        <v>2897000</v>
      </c>
      <c r="H216" s="57">
        <v>0</v>
      </c>
      <c r="I216" s="57">
        <v>0</v>
      </c>
      <c r="J216" s="58">
        <f t="shared" si="3"/>
        <v>0</v>
      </c>
    </row>
    <row r="217" spans="1:10" x14ac:dyDescent="0.2">
      <c r="A217" s="56" t="s">
        <v>266</v>
      </c>
      <c r="B217" s="56" t="s">
        <v>265</v>
      </c>
      <c r="C217" s="57">
        <v>0</v>
      </c>
      <c r="D217" s="57">
        <v>0</v>
      </c>
      <c r="E217" s="57">
        <v>9169236</v>
      </c>
      <c r="F217" s="57">
        <v>9169236</v>
      </c>
      <c r="G217" s="57">
        <v>-11307718</v>
      </c>
      <c r="H217" s="57">
        <v>2138482</v>
      </c>
      <c r="I217" s="57">
        <v>0</v>
      </c>
      <c r="J217" s="58"/>
    </row>
    <row r="218" spans="1:10" x14ac:dyDescent="0.2">
      <c r="A218" s="56" t="s">
        <v>266</v>
      </c>
      <c r="B218" s="56" t="s">
        <v>265</v>
      </c>
      <c r="C218" s="57">
        <v>10728000</v>
      </c>
      <c r="D218" s="57">
        <v>10728000</v>
      </c>
      <c r="E218" s="57">
        <v>0</v>
      </c>
      <c r="F218" s="57">
        <v>0</v>
      </c>
      <c r="G218" s="57">
        <v>10728000</v>
      </c>
      <c r="H218" s="57">
        <v>0</v>
      </c>
      <c r="I218" s="57">
        <v>0</v>
      </c>
      <c r="J218" s="58">
        <f t="shared" si="3"/>
        <v>0</v>
      </c>
    </row>
    <row r="219" spans="1:10" x14ac:dyDescent="0.2">
      <c r="A219" s="56" t="s">
        <v>266</v>
      </c>
      <c r="B219" s="56" t="s">
        <v>212</v>
      </c>
      <c r="C219" s="57">
        <v>0</v>
      </c>
      <c r="D219" s="57">
        <v>0</v>
      </c>
      <c r="E219" s="57">
        <v>2475693</v>
      </c>
      <c r="F219" s="57">
        <v>2475693</v>
      </c>
      <c r="G219" s="57">
        <v>-3053083</v>
      </c>
      <c r="H219" s="57">
        <v>577390</v>
      </c>
      <c r="I219" s="57">
        <v>0</v>
      </c>
      <c r="J219" s="58"/>
    </row>
    <row r="220" spans="1:10" x14ac:dyDescent="0.2">
      <c r="A220" s="56" t="s">
        <v>267</v>
      </c>
      <c r="B220" s="56" t="s">
        <v>212</v>
      </c>
      <c r="C220" s="57">
        <v>579000</v>
      </c>
      <c r="D220" s="57">
        <v>579000</v>
      </c>
      <c r="E220" s="57">
        <v>0</v>
      </c>
      <c r="F220" s="57">
        <v>0</v>
      </c>
      <c r="G220" s="57">
        <v>579000</v>
      </c>
      <c r="H220" s="57">
        <v>0</v>
      </c>
      <c r="I220" s="57">
        <v>0</v>
      </c>
      <c r="J220" s="58">
        <f t="shared" si="3"/>
        <v>0</v>
      </c>
    </row>
    <row r="221" spans="1:10" x14ac:dyDescent="0.2">
      <c r="A221" s="56" t="s">
        <v>267</v>
      </c>
      <c r="B221" s="56" t="s">
        <v>265</v>
      </c>
      <c r="C221" s="57">
        <v>2146000</v>
      </c>
      <c r="D221" s="57">
        <v>2146000</v>
      </c>
      <c r="E221" s="57">
        <v>0</v>
      </c>
      <c r="F221" s="57">
        <v>0</v>
      </c>
      <c r="G221" s="57">
        <v>2146000</v>
      </c>
      <c r="H221" s="57">
        <v>0</v>
      </c>
      <c r="I221" s="57">
        <v>0</v>
      </c>
      <c r="J221" s="58">
        <f t="shared" si="3"/>
        <v>0</v>
      </c>
    </row>
    <row r="222" spans="1:10" x14ac:dyDescent="0.2">
      <c r="A222" s="56" t="s">
        <v>267</v>
      </c>
      <c r="B222" s="56" t="s">
        <v>212</v>
      </c>
      <c r="C222" s="57">
        <v>0</v>
      </c>
      <c r="D222" s="57">
        <v>0</v>
      </c>
      <c r="E222" s="57">
        <v>577390</v>
      </c>
      <c r="F222" s="57">
        <v>577390</v>
      </c>
      <c r="G222" s="57">
        <v>-577390</v>
      </c>
      <c r="H222" s="57">
        <v>0</v>
      </c>
      <c r="I222" s="57">
        <v>0</v>
      </c>
      <c r="J222" s="58"/>
    </row>
    <row r="223" spans="1:10" x14ac:dyDescent="0.2">
      <c r="A223" s="56" t="s">
        <v>267</v>
      </c>
      <c r="B223" s="56" t="s">
        <v>260</v>
      </c>
      <c r="C223" s="57">
        <v>0</v>
      </c>
      <c r="D223" s="57">
        <v>0</v>
      </c>
      <c r="E223" s="57">
        <v>51404584</v>
      </c>
      <c r="F223" s="57">
        <v>51404584</v>
      </c>
      <c r="G223" s="57">
        <v>-70000000</v>
      </c>
      <c r="H223" s="57">
        <v>18595416</v>
      </c>
      <c r="I223" s="57">
        <v>0</v>
      </c>
      <c r="J223" s="58"/>
    </row>
    <row r="224" spans="1:10" x14ac:dyDescent="0.2">
      <c r="A224" s="56" t="s">
        <v>267</v>
      </c>
      <c r="B224" s="56" t="s">
        <v>265</v>
      </c>
      <c r="C224" s="57">
        <v>0</v>
      </c>
      <c r="D224" s="57">
        <v>0</v>
      </c>
      <c r="E224" s="57">
        <v>2138480</v>
      </c>
      <c r="F224" s="57">
        <v>2138480</v>
      </c>
      <c r="G224" s="57">
        <v>-2138480</v>
      </c>
      <c r="H224" s="57">
        <v>0</v>
      </c>
      <c r="I224" s="57">
        <v>0</v>
      </c>
      <c r="J224" s="58"/>
    </row>
    <row r="225" spans="1:10" x14ac:dyDescent="0.2">
      <c r="A225" s="56" t="s">
        <v>267</v>
      </c>
      <c r="B225" s="56" t="s">
        <v>260</v>
      </c>
      <c r="C225" s="57">
        <v>70000000</v>
      </c>
      <c r="D225" s="57">
        <v>70000000</v>
      </c>
      <c r="E225" s="57">
        <v>0</v>
      </c>
      <c r="F225" s="57">
        <v>0</v>
      </c>
      <c r="G225" s="57">
        <v>70000000</v>
      </c>
      <c r="H225" s="57">
        <v>0</v>
      </c>
      <c r="I225" s="57">
        <v>0</v>
      </c>
      <c r="J225" s="58">
        <f t="shared" si="3"/>
        <v>0</v>
      </c>
    </row>
    <row r="226" spans="1:10" x14ac:dyDescent="0.2">
      <c r="A226" s="56" t="s">
        <v>268</v>
      </c>
      <c r="B226" s="56" t="s">
        <v>212</v>
      </c>
      <c r="C226" s="57">
        <v>810000</v>
      </c>
      <c r="D226" s="57">
        <v>810000</v>
      </c>
      <c r="E226" s="57">
        <v>0</v>
      </c>
      <c r="F226" s="57">
        <v>0</v>
      </c>
      <c r="G226" s="57">
        <v>810000</v>
      </c>
      <c r="H226" s="57">
        <v>0</v>
      </c>
      <c r="I226" s="57">
        <v>0</v>
      </c>
      <c r="J226" s="58">
        <f t="shared" si="3"/>
        <v>0</v>
      </c>
    </row>
    <row r="227" spans="1:10" x14ac:dyDescent="0.2">
      <c r="A227" s="56" t="s">
        <v>268</v>
      </c>
      <c r="B227" s="56" t="s">
        <v>260</v>
      </c>
      <c r="C227" s="57">
        <v>3000000</v>
      </c>
      <c r="D227" s="57">
        <v>3000000</v>
      </c>
      <c r="E227" s="57">
        <v>0</v>
      </c>
      <c r="F227" s="57">
        <v>0</v>
      </c>
      <c r="G227" s="57">
        <v>3000000</v>
      </c>
      <c r="H227" s="57">
        <v>0</v>
      </c>
      <c r="I227" s="57">
        <v>0</v>
      </c>
      <c r="J227" s="58">
        <f t="shared" si="3"/>
        <v>0</v>
      </c>
    </row>
    <row r="228" spans="1:10" x14ac:dyDescent="0.2">
      <c r="A228" s="56" t="s">
        <v>269</v>
      </c>
      <c r="B228" s="56" t="s">
        <v>213</v>
      </c>
      <c r="C228" s="57">
        <v>3948000</v>
      </c>
      <c r="D228" s="57">
        <v>4108000</v>
      </c>
      <c r="E228" s="57">
        <v>3080997</v>
      </c>
      <c r="F228" s="57">
        <v>3080997</v>
      </c>
      <c r="G228" s="57">
        <v>391600</v>
      </c>
      <c r="H228" s="57">
        <v>635403</v>
      </c>
      <c r="I228" s="57">
        <v>0</v>
      </c>
      <c r="J228" s="58">
        <f t="shared" si="3"/>
        <v>74.999926971762406</v>
      </c>
    </row>
    <row r="229" spans="1:10" x14ac:dyDescent="0.2">
      <c r="A229" s="56" t="s">
        <v>269</v>
      </c>
      <c r="B229" s="56" t="s">
        <v>212</v>
      </c>
      <c r="C229" s="57">
        <v>1066000</v>
      </c>
      <c r="D229" s="57">
        <v>1109000</v>
      </c>
      <c r="E229" s="57">
        <v>831870</v>
      </c>
      <c r="F229" s="57">
        <v>831870</v>
      </c>
      <c r="G229" s="57">
        <v>105572</v>
      </c>
      <c r="H229" s="57">
        <v>171558</v>
      </c>
      <c r="I229" s="57">
        <v>0</v>
      </c>
      <c r="J229" s="58">
        <f t="shared" si="3"/>
        <v>75.010820559062225</v>
      </c>
    </row>
    <row r="230" spans="1:10" x14ac:dyDescent="0.2">
      <c r="A230" s="56" t="s">
        <v>270</v>
      </c>
      <c r="B230" s="56" t="s">
        <v>260</v>
      </c>
      <c r="C230" s="57">
        <v>450000</v>
      </c>
      <c r="D230" s="57">
        <v>450000</v>
      </c>
      <c r="E230" s="57">
        <v>21618</v>
      </c>
      <c r="F230" s="57">
        <v>21618</v>
      </c>
      <c r="G230" s="57">
        <v>0</v>
      </c>
      <c r="H230" s="57">
        <v>428382</v>
      </c>
      <c r="I230" s="57">
        <v>0</v>
      </c>
      <c r="J230" s="58">
        <f t="shared" si="3"/>
        <v>4.8040000000000003</v>
      </c>
    </row>
    <row r="231" spans="1:10" x14ac:dyDescent="0.2">
      <c r="A231" s="56" t="s">
        <v>270</v>
      </c>
      <c r="B231" s="56" t="s">
        <v>214</v>
      </c>
      <c r="C231" s="57">
        <v>254000</v>
      </c>
      <c r="D231" s="57">
        <v>35000</v>
      </c>
      <c r="E231" s="57">
        <v>2120</v>
      </c>
      <c r="F231" s="57">
        <v>2120</v>
      </c>
      <c r="G231" s="57">
        <v>32880</v>
      </c>
      <c r="H231" s="57">
        <v>0</v>
      </c>
      <c r="I231" s="57">
        <v>0</v>
      </c>
      <c r="J231" s="58">
        <f t="shared" si="3"/>
        <v>6.0571428571428578</v>
      </c>
    </row>
    <row r="232" spans="1:10" x14ac:dyDescent="0.2">
      <c r="A232" s="56" t="s">
        <v>270</v>
      </c>
      <c r="B232" s="56" t="s">
        <v>271</v>
      </c>
      <c r="C232" s="57">
        <v>3000</v>
      </c>
      <c r="D232" s="57">
        <v>0</v>
      </c>
      <c r="E232" s="57">
        <v>0</v>
      </c>
      <c r="F232" s="57">
        <v>0</v>
      </c>
      <c r="G232" s="57">
        <v>0</v>
      </c>
      <c r="H232" s="57">
        <v>0</v>
      </c>
      <c r="I232" s="57">
        <v>0</v>
      </c>
      <c r="J232" s="58"/>
    </row>
    <row r="233" spans="1:10" x14ac:dyDescent="0.2">
      <c r="A233" s="56" t="s">
        <v>270</v>
      </c>
      <c r="B233" s="56" t="s">
        <v>212</v>
      </c>
      <c r="C233" s="57">
        <v>12437000</v>
      </c>
      <c r="D233" s="57">
        <v>12531000</v>
      </c>
      <c r="E233" s="57">
        <v>892657</v>
      </c>
      <c r="F233" s="57">
        <v>892492</v>
      </c>
      <c r="G233" s="57">
        <v>11362703</v>
      </c>
      <c r="H233" s="57">
        <v>275805</v>
      </c>
      <c r="I233" s="57">
        <v>0</v>
      </c>
      <c r="J233" s="58">
        <f t="shared" si="3"/>
        <v>7.1222727635464054</v>
      </c>
    </row>
    <row r="234" spans="1:10" x14ac:dyDescent="0.2">
      <c r="A234" s="56" t="s">
        <v>270</v>
      </c>
      <c r="B234" s="56" t="s">
        <v>213</v>
      </c>
      <c r="C234" s="57">
        <v>43400000</v>
      </c>
      <c r="D234" s="57">
        <v>43613000</v>
      </c>
      <c r="E234" s="57">
        <v>2170886</v>
      </c>
      <c r="F234" s="57">
        <v>2170280</v>
      </c>
      <c r="G234" s="57">
        <v>40356307</v>
      </c>
      <c r="H234" s="57">
        <v>1086413</v>
      </c>
      <c r="I234" s="57">
        <v>0</v>
      </c>
      <c r="J234" s="58">
        <f t="shared" si="3"/>
        <v>4.9762226858964071</v>
      </c>
    </row>
    <row r="235" spans="1:10" x14ac:dyDescent="0.2">
      <c r="A235" s="56" t="s">
        <v>270</v>
      </c>
      <c r="B235" s="56" t="s">
        <v>204</v>
      </c>
      <c r="C235" s="57">
        <v>3450000</v>
      </c>
      <c r="D235" s="57">
        <v>978000</v>
      </c>
      <c r="E235" s="57">
        <v>474824</v>
      </c>
      <c r="F235" s="57">
        <v>474824</v>
      </c>
      <c r="G235" s="57">
        <v>103710</v>
      </c>
      <c r="H235" s="57">
        <v>399466</v>
      </c>
      <c r="I235" s="57">
        <v>874290</v>
      </c>
      <c r="J235" s="58">
        <f t="shared" si="3"/>
        <v>48.550511247443765</v>
      </c>
    </row>
    <row r="236" spans="1:10" x14ac:dyDescent="0.2">
      <c r="A236" s="56" t="s">
        <v>270</v>
      </c>
      <c r="B236" s="56" t="s">
        <v>226</v>
      </c>
      <c r="C236" s="57">
        <v>0</v>
      </c>
      <c r="D236" s="57">
        <v>2387000</v>
      </c>
      <c r="E236" s="57">
        <v>2387000</v>
      </c>
      <c r="F236" s="57">
        <v>2387000</v>
      </c>
      <c r="G236" s="57">
        <v>0</v>
      </c>
      <c r="H236" s="57">
        <v>0</v>
      </c>
      <c r="I236" s="57">
        <v>0</v>
      </c>
      <c r="J236" s="58">
        <f t="shared" si="3"/>
        <v>100</v>
      </c>
    </row>
    <row r="237" spans="1:10" x14ac:dyDescent="0.2">
      <c r="A237" s="56" t="s">
        <v>270</v>
      </c>
      <c r="B237" s="56" t="s">
        <v>205</v>
      </c>
      <c r="C237" s="57">
        <v>76000</v>
      </c>
      <c r="D237" s="57">
        <v>76000</v>
      </c>
      <c r="E237" s="57">
        <v>0</v>
      </c>
      <c r="F237" s="57">
        <v>0</v>
      </c>
      <c r="G237" s="57">
        <v>76000</v>
      </c>
      <c r="H237" s="57">
        <v>0</v>
      </c>
      <c r="I237" s="57">
        <v>0</v>
      </c>
      <c r="J237" s="58">
        <f t="shared" si="3"/>
        <v>0</v>
      </c>
    </row>
    <row r="238" spans="1:10" x14ac:dyDescent="0.2">
      <c r="A238" s="56" t="s">
        <v>270</v>
      </c>
      <c r="B238" s="56" t="s">
        <v>272</v>
      </c>
      <c r="C238" s="57">
        <v>750000</v>
      </c>
      <c r="D238" s="57">
        <v>750000</v>
      </c>
      <c r="E238" s="57">
        <v>0</v>
      </c>
      <c r="F238" s="57">
        <v>0</v>
      </c>
      <c r="G238" s="57">
        <v>750000</v>
      </c>
      <c r="H238" s="57">
        <v>0</v>
      </c>
      <c r="I238" s="57">
        <v>0</v>
      </c>
      <c r="J238" s="58">
        <f t="shared" si="3"/>
        <v>0</v>
      </c>
    </row>
    <row r="239" spans="1:10" x14ac:dyDescent="0.2">
      <c r="A239" s="56" t="s">
        <v>270</v>
      </c>
      <c r="B239" s="56" t="s">
        <v>206</v>
      </c>
      <c r="C239" s="57">
        <v>180000</v>
      </c>
      <c r="D239" s="57">
        <v>180000</v>
      </c>
      <c r="E239" s="57">
        <v>82584</v>
      </c>
      <c r="F239" s="57">
        <v>82584</v>
      </c>
      <c r="G239" s="57">
        <v>0</v>
      </c>
      <c r="H239" s="57">
        <v>97416</v>
      </c>
      <c r="I239" s="57">
        <v>0</v>
      </c>
      <c r="J239" s="58">
        <f t="shared" si="3"/>
        <v>45.879999999999995</v>
      </c>
    </row>
    <row r="240" spans="1:10" x14ac:dyDescent="0.2">
      <c r="A240" s="56" t="s">
        <v>270</v>
      </c>
      <c r="B240" s="56" t="s">
        <v>214</v>
      </c>
      <c r="C240" s="57">
        <v>0</v>
      </c>
      <c r="D240" s="57">
        <v>0</v>
      </c>
      <c r="E240" s="57">
        <v>77000</v>
      </c>
      <c r="F240" s="57">
        <v>77000</v>
      </c>
      <c r="G240" s="57">
        <v>-77000</v>
      </c>
      <c r="H240" s="57">
        <v>0</v>
      </c>
      <c r="I240" s="57">
        <v>0</v>
      </c>
      <c r="J240" s="58"/>
    </row>
    <row r="241" spans="1:10" x14ac:dyDescent="0.2">
      <c r="A241" s="56" t="s">
        <v>270</v>
      </c>
      <c r="B241" s="56" t="s">
        <v>212</v>
      </c>
      <c r="C241" s="57">
        <v>0</v>
      </c>
      <c r="D241" s="57">
        <v>0</v>
      </c>
      <c r="E241" s="57">
        <v>8893350</v>
      </c>
      <c r="F241" s="57">
        <v>8893350</v>
      </c>
      <c r="G241" s="57">
        <v>-11595366</v>
      </c>
      <c r="H241" s="57">
        <v>2702016</v>
      </c>
      <c r="I241" s="57">
        <v>0</v>
      </c>
      <c r="J241" s="58"/>
    </row>
    <row r="242" spans="1:10" x14ac:dyDescent="0.2">
      <c r="A242" s="56" t="s">
        <v>270</v>
      </c>
      <c r="B242" s="56" t="s">
        <v>213</v>
      </c>
      <c r="C242" s="57">
        <v>0</v>
      </c>
      <c r="D242" s="57">
        <v>0</v>
      </c>
      <c r="E242" s="57">
        <v>30598169</v>
      </c>
      <c r="F242" s="57">
        <v>30598169</v>
      </c>
      <c r="G242" s="57">
        <v>-40955624</v>
      </c>
      <c r="H242" s="57">
        <v>10357455</v>
      </c>
      <c r="I242" s="57">
        <v>0</v>
      </c>
      <c r="J242" s="58"/>
    </row>
    <row r="243" spans="1:10" x14ac:dyDescent="0.2">
      <c r="A243" s="56" t="s">
        <v>270</v>
      </c>
      <c r="B243" s="56" t="s">
        <v>204</v>
      </c>
      <c r="C243" s="57">
        <v>0</v>
      </c>
      <c r="D243" s="57">
        <v>0</v>
      </c>
      <c r="E243" s="57">
        <v>2300000</v>
      </c>
      <c r="F243" s="57">
        <v>2300000</v>
      </c>
      <c r="G243" s="57">
        <v>-2300000</v>
      </c>
      <c r="H243" s="57">
        <v>0</v>
      </c>
      <c r="I243" s="57">
        <v>0</v>
      </c>
      <c r="J243" s="58"/>
    </row>
    <row r="244" spans="1:10" x14ac:dyDescent="0.2">
      <c r="A244" s="56" t="s">
        <v>270</v>
      </c>
      <c r="B244" s="56" t="s">
        <v>205</v>
      </c>
      <c r="C244" s="57">
        <v>0</v>
      </c>
      <c r="D244" s="57">
        <v>0</v>
      </c>
      <c r="E244" s="57">
        <v>75600</v>
      </c>
      <c r="F244" s="57">
        <v>75600</v>
      </c>
      <c r="G244" s="57">
        <v>-75600</v>
      </c>
      <c r="H244" s="57">
        <v>0</v>
      </c>
      <c r="I244" s="57">
        <v>0</v>
      </c>
      <c r="J244" s="58"/>
    </row>
    <row r="245" spans="1:10" x14ac:dyDescent="0.2">
      <c r="A245" s="56" t="s">
        <v>270</v>
      </c>
      <c r="B245" s="56" t="s">
        <v>272</v>
      </c>
      <c r="C245" s="57">
        <v>0</v>
      </c>
      <c r="D245" s="57">
        <v>0</v>
      </c>
      <c r="E245" s="57">
        <v>679544</v>
      </c>
      <c r="F245" s="57">
        <v>679544</v>
      </c>
      <c r="G245" s="57">
        <v>-749556</v>
      </c>
      <c r="H245" s="57">
        <v>70012</v>
      </c>
      <c r="I245" s="57">
        <v>0</v>
      </c>
      <c r="J245" s="58"/>
    </row>
    <row r="246" spans="1:10" x14ac:dyDescent="0.2">
      <c r="A246" s="56" t="s">
        <v>273</v>
      </c>
      <c r="B246" s="56" t="s">
        <v>212</v>
      </c>
      <c r="C246" s="57">
        <v>949000</v>
      </c>
      <c r="D246" s="57">
        <v>949000</v>
      </c>
      <c r="E246" s="57">
        <v>29761</v>
      </c>
      <c r="F246" s="57">
        <v>29761</v>
      </c>
      <c r="G246" s="57">
        <v>910600</v>
      </c>
      <c r="H246" s="57">
        <v>8639</v>
      </c>
      <c r="I246" s="57">
        <v>0</v>
      </c>
      <c r="J246" s="58">
        <f t="shared" si="3"/>
        <v>3.1360379346680718</v>
      </c>
    </row>
    <row r="247" spans="1:10" x14ac:dyDescent="0.2">
      <c r="A247" s="56" t="s">
        <v>273</v>
      </c>
      <c r="B247" s="56" t="s">
        <v>213</v>
      </c>
      <c r="C247" s="57">
        <v>783000</v>
      </c>
      <c r="D247" s="57">
        <v>783000</v>
      </c>
      <c r="E247" s="57">
        <v>246520</v>
      </c>
      <c r="F247" s="57">
        <v>246520</v>
      </c>
      <c r="G247" s="57">
        <v>465872</v>
      </c>
      <c r="H247" s="57">
        <v>70608</v>
      </c>
      <c r="I247" s="57">
        <v>0</v>
      </c>
      <c r="J247" s="58">
        <f t="shared" si="3"/>
        <v>31.484035759897829</v>
      </c>
    </row>
    <row r="248" spans="1:10" x14ac:dyDescent="0.2">
      <c r="A248" s="56" t="s">
        <v>273</v>
      </c>
      <c r="B248" s="56" t="s">
        <v>226</v>
      </c>
      <c r="C248" s="57">
        <v>921000</v>
      </c>
      <c r="D248" s="57">
        <v>921000</v>
      </c>
      <c r="E248" s="57">
        <v>0</v>
      </c>
      <c r="F248" s="57">
        <v>0</v>
      </c>
      <c r="G248" s="57">
        <v>921000</v>
      </c>
      <c r="H248" s="57">
        <v>0</v>
      </c>
      <c r="I248" s="57">
        <v>0</v>
      </c>
      <c r="J248" s="58">
        <f t="shared" si="3"/>
        <v>0</v>
      </c>
    </row>
    <row r="249" spans="1:10" x14ac:dyDescent="0.2">
      <c r="A249" s="56" t="s">
        <v>273</v>
      </c>
      <c r="B249" s="56" t="s">
        <v>205</v>
      </c>
      <c r="C249" s="57">
        <v>24000</v>
      </c>
      <c r="D249" s="57">
        <v>24000</v>
      </c>
      <c r="E249" s="57">
        <v>0</v>
      </c>
      <c r="F249" s="57">
        <v>0</v>
      </c>
      <c r="G249" s="57">
        <v>24000</v>
      </c>
      <c r="H249" s="57">
        <v>0</v>
      </c>
      <c r="I249" s="57">
        <v>0</v>
      </c>
      <c r="J249" s="58">
        <f t="shared" si="3"/>
        <v>0</v>
      </c>
    </row>
    <row r="250" spans="1:10" x14ac:dyDescent="0.2">
      <c r="A250" s="56" t="s">
        <v>273</v>
      </c>
      <c r="B250" s="56" t="s">
        <v>272</v>
      </c>
      <c r="C250" s="57">
        <v>450000</v>
      </c>
      <c r="D250" s="57">
        <v>450000</v>
      </c>
      <c r="E250" s="57">
        <v>0</v>
      </c>
      <c r="F250" s="57">
        <v>0</v>
      </c>
      <c r="G250" s="57">
        <v>450000</v>
      </c>
      <c r="H250" s="57">
        <v>0</v>
      </c>
      <c r="I250" s="57">
        <v>0</v>
      </c>
      <c r="J250" s="58">
        <f t="shared" si="3"/>
        <v>0</v>
      </c>
    </row>
    <row r="251" spans="1:10" x14ac:dyDescent="0.2">
      <c r="A251" s="56" t="s">
        <v>273</v>
      </c>
      <c r="B251" s="56" t="s">
        <v>260</v>
      </c>
      <c r="C251" s="57">
        <v>120000</v>
      </c>
      <c r="D251" s="57">
        <v>120000</v>
      </c>
      <c r="E251" s="57">
        <v>91887</v>
      </c>
      <c r="F251" s="57">
        <v>91887</v>
      </c>
      <c r="G251" s="57">
        <v>0</v>
      </c>
      <c r="H251" s="57">
        <v>28113</v>
      </c>
      <c r="I251" s="57">
        <v>0</v>
      </c>
      <c r="J251" s="58">
        <f t="shared" si="3"/>
        <v>76.572500000000005</v>
      </c>
    </row>
    <row r="252" spans="1:10" x14ac:dyDescent="0.2">
      <c r="A252" s="56" t="s">
        <v>273</v>
      </c>
      <c r="B252" s="56" t="s">
        <v>206</v>
      </c>
      <c r="C252" s="57">
        <v>572000</v>
      </c>
      <c r="D252" s="57">
        <v>555000</v>
      </c>
      <c r="E252" s="57">
        <v>99000</v>
      </c>
      <c r="F252" s="57">
        <v>99000</v>
      </c>
      <c r="G252" s="57">
        <v>435000</v>
      </c>
      <c r="H252" s="57">
        <v>21000</v>
      </c>
      <c r="I252" s="57">
        <v>0</v>
      </c>
      <c r="J252" s="58">
        <f t="shared" si="3"/>
        <v>17.837837837837839</v>
      </c>
    </row>
    <row r="253" spans="1:10" x14ac:dyDescent="0.2">
      <c r="A253" s="56" t="s">
        <v>273</v>
      </c>
      <c r="B253" s="56" t="s">
        <v>205</v>
      </c>
      <c r="C253" s="57">
        <v>0</v>
      </c>
      <c r="D253" s="57">
        <v>0</v>
      </c>
      <c r="E253" s="57">
        <v>16000</v>
      </c>
      <c r="F253" s="57">
        <v>16000</v>
      </c>
      <c r="G253" s="57">
        <v>-24000</v>
      </c>
      <c r="H253" s="57">
        <v>8000</v>
      </c>
      <c r="I253" s="57">
        <v>0</v>
      </c>
      <c r="J253" s="58"/>
    </row>
    <row r="254" spans="1:10" x14ac:dyDescent="0.2">
      <c r="A254" s="56" t="s">
        <v>273</v>
      </c>
      <c r="B254" s="56" t="s">
        <v>226</v>
      </c>
      <c r="C254" s="57">
        <v>0</v>
      </c>
      <c r="D254" s="57">
        <v>0</v>
      </c>
      <c r="E254" s="57">
        <v>31000</v>
      </c>
      <c r="F254" s="57">
        <v>31000</v>
      </c>
      <c r="G254" s="57">
        <v>-31000</v>
      </c>
      <c r="H254" s="57">
        <v>0</v>
      </c>
      <c r="I254" s="57">
        <v>0</v>
      </c>
      <c r="J254" s="58"/>
    </row>
    <row r="255" spans="1:10" x14ac:dyDescent="0.2">
      <c r="A255" s="56" t="s">
        <v>273</v>
      </c>
      <c r="B255" s="56" t="s">
        <v>213</v>
      </c>
      <c r="C255" s="57">
        <v>0</v>
      </c>
      <c r="D255" s="57">
        <v>0</v>
      </c>
      <c r="E255" s="57">
        <v>162880</v>
      </c>
      <c r="F255" s="57">
        <v>162880</v>
      </c>
      <c r="G255" s="57">
        <v>-162880</v>
      </c>
      <c r="H255" s="57">
        <v>0</v>
      </c>
      <c r="I255" s="57">
        <v>0</v>
      </c>
      <c r="J255" s="58"/>
    </row>
    <row r="256" spans="1:10" x14ac:dyDescent="0.2">
      <c r="A256" s="56" t="s">
        <v>273</v>
      </c>
      <c r="B256" s="56" t="s">
        <v>212</v>
      </c>
      <c r="C256" s="57">
        <v>0</v>
      </c>
      <c r="D256" s="57">
        <v>0</v>
      </c>
      <c r="E256" s="57">
        <v>73430</v>
      </c>
      <c r="F256" s="57">
        <v>73430</v>
      </c>
      <c r="G256" s="57">
        <v>-101529</v>
      </c>
      <c r="H256" s="57">
        <v>28099</v>
      </c>
      <c r="I256" s="57">
        <v>0</v>
      </c>
      <c r="J256" s="58"/>
    </row>
    <row r="257" spans="1:10" x14ac:dyDescent="0.2">
      <c r="A257" s="56" t="s">
        <v>273</v>
      </c>
      <c r="B257" s="56" t="s">
        <v>214</v>
      </c>
      <c r="C257" s="57">
        <v>0</v>
      </c>
      <c r="D257" s="57">
        <v>0</v>
      </c>
      <c r="E257" s="57">
        <v>18020</v>
      </c>
      <c r="F257" s="57">
        <v>18020</v>
      </c>
      <c r="G257" s="57">
        <v>-18020</v>
      </c>
      <c r="H257" s="57">
        <v>0</v>
      </c>
      <c r="I257" s="57">
        <v>0</v>
      </c>
      <c r="J257" s="58"/>
    </row>
    <row r="258" spans="1:10" x14ac:dyDescent="0.2">
      <c r="A258" s="56" t="s">
        <v>273</v>
      </c>
      <c r="B258" s="56" t="s">
        <v>207</v>
      </c>
      <c r="C258" s="57">
        <v>679000</v>
      </c>
      <c r="D258" s="57">
        <v>679000</v>
      </c>
      <c r="E258" s="57">
        <v>0</v>
      </c>
      <c r="F258" s="57">
        <v>0</v>
      </c>
      <c r="G258" s="57">
        <v>679000</v>
      </c>
      <c r="H258" s="57">
        <v>0</v>
      </c>
      <c r="I258" s="57">
        <v>0</v>
      </c>
      <c r="J258" s="58">
        <f t="shared" si="3"/>
        <v>0</v>
      </c>
    </row>
    <row r="259" spans="1:10" x14ac:dyDescent="0.2">
      <c r="A259" s="56" t="s">
        <v>273</v>
      </c>
      <c r="B259" s="56" t="s">
        <v>206</v>
      </c>
      <c r="C259" s="57">
        <v>0</v>
      </c>
      <c r="D259" s="57">
        <v>0</v>
      </c>
      <c r="E259" s="57">
        <v>12490</v>
      </c>
      <c r="F259" s="57">
        <v>12490</v>
      </c>
      <c r="G259" s="57">
        <v>-12490</v>
      </c>
      <c r="H259" s="57">
        <v>0</v>
      </c>
      <c r="I259" s="57">
        <v>0</v>
      </c>
      <c r="J259" s="58"/>
    </row>
    <row r="260" spans="1:10" x14ac:dyDescent="0.2">
      <c r="A260" s="56" t="s">
        <v>273</v>
      </c>
      <c r="B260" s="56" t="s">
        <v>272</v>
      </c>
      <c r="C260" s="57">
        <v>0</v>
      </c>
      <c r="D260" s="57">
        <v>0</v>
      </c>
      <c r="E260" s="57">
        <v>58386</v>
      </c>
      <c r="F260" s="57">
        <v>58386</v>
      </c>
      <c r="G260" s="57">
        <v>-160000</v>
      </c>
      <c r="H260" s="57">
        <v>101614</v>
      </c>
      <c r="I260" s="57">
        <v>0</v>
      </c>
      <c r="J260" s="58"/>
    </row>
    <row r="261" spans="1:10" x14ac:dyDescent="0.2">
      <c r="A261" s="56" t="s">
        <v>273</v>
      </c>
      <c r="B261" s="56" t="s">
        <v>207</v>
      </c>
      <c r="C261" s="57">
        <v>0</v>
      </c>
      <c r="D261" s="57">
        <v>0</v>
      </c>
      <c r="E261" s="57">
        <v>145248</v>
      </c>
      <c r="F261" s="57">
        <v>145248</v>
      </c>
      <c r="G261" s="57">
        <v>-145248</v>
      </c>
      <c r="H261" s="57">
        <v>0</v>
      </c>
      <c r="I261" s="57">
        <v>0</v>
      </c>
      <c r="J261" s="58"/>
    </row>
    <row r="262" spans="1:10" x14ac:dyDescent="0.2">
      <c r="A262" s="56" t="s">
        <v>273</v>
      </c>
      <c r="B262" s="56" t="s">
        <v>214</v>
      </c>
      <c r="C262" s="57">
        <v>2000</v>
      </c>
      <c r="D262" s="57">
        <v>19000</v>
      </c>
      <c r="E262" s="57">
        <v>0</v>
      </c>
      <c r="F262" s="57">
        <v>0</v>
      </c>
      <c r="G262" s="57">
        <v>19000</v>
      </c>
      <c r="H262" s="57">
        <v>0</v>
      </c>
      <c r="I262" s="57">
        <v>0</v>
      </c>
      <c r="J262" s="58">
        <f t="shared" ref="J262:J325" si="4">F262/D262*100</f>
        <v>0</v>
      </c>
    </row>
    <row r="263" spans="1:10" x14ac:dyDescent="0.2">
      <c r="A263" s="56" t="s">
        <v>274</v>
      </c>
      <c r="B263" s="56" t="s">
        <v>275</v>
      </c>
      <c r="C263" s="57">
        <v>1000000</v>
      </c>
      <c r="D263" s="57">
        <v>1000000</v>
      </c>
      <c r="E263" s="57">
        <v>340066</v>
      </c>
      <c r="F263" s="57">
        <v>340066</v>
      </c>
      <c r="G263" s="57">
        <v>0</v>
      </c>
      <c r="H263" s="57">
        <v>659934</v>
      </c>
      <c r="I263" s="57">
        <v>0</v>
      </c>
      <c r="J263" s="58">
        <f t="shared" si="4"/>
        <v>34.006599999999999</v>
      </c>
    </row>
    <row r="264" spans="1:10" x14ac:dyDescent="0.2">
      <c r="A264" s="56" t="s">
        <v>274</v>
      </c>
      <c r="B264" s="56" t="s">
        <v>213</v>
      </c>
      <c r="C264" s="57">
        <v>0</v>
      </c>
      <c r="D264" s="57">
        <v>0</v>
      </c>
      <c r="E264" s="57">
        <v>90000</v>
      </c>
      <c r="F264" s="57">
        <v>90000</v>
      </c>
      <c r="G264" s="57">
        <v>-90000</v>
      </c>
      <c r="H264" s="57">
        <v>0</v>
      </c>
      <c r="I264" s="57">
        <v>0</v>
      </c>
      <c r="J264" s="58"/>
    </row>
    <row r="265" spans="1:10" x14ac:dyDescent="0.2">
      <c r="A265" s="56" t="s">
        <v>274</v>
      </c>
      <c r="B265" s="56" t="s">
        <v>272</v>
      </c>
      <c r="C265" s="57">
        <v>0</v>
      </c>
      <c r="D265" s="57">
        <v>0</v>
      </c>
      <c r="E265" s="57">
        <v>1229351</v>
      </c>
      <c r="F265" s="57">
        <v>1229351</v>
      </c>
      <c r="G265" s="57">
        <v>-1835000</v>
      </c>
      <c r="H265" s="57">
        <v>605649</v>
      </c>
      <c r="I265" s="57">
        <v>0</v>
      </c>
      <c r="J265" s="58"/>
    </row>
    <row r="266" spans="1:10" x14ac:dyDescent="0.2">
      <c r="A266" s="56" t="s">
        <v>274</v>
      </c>
      <c r="B266" s="56" t="s">
        <v>206</v>
      </c>
      <c r="C266" s="57">
        <v>0</v>
      </c>
      <c r="D266" s="57">
        <v>0</v>
      </c>
      <c r="E266" s="57">
        <v>142046</v>
      </c>
      <c r="F266" s="57">
        <v>142046</v>
      </c>
      <c r="G266" s="57">
        <v>-142046</v>
      </c>
      <c r="H266" s="57">
        <v>0</v>
      </c>
      <c r="I266" s="57">
        <v>0</v>
      </c>
      <c r="J266" s="58"/>
    </row>
    <row r="267" spans="1:10" x14ac:dyDescent="0.2">
      <c r="A267" s="56" t="s">
        <v>274</v>
      </c>
      <c r="B267" s="56" t="s">
        <v>212</v>
      </c>
      <c r="C267" s="57">
        <v>0</v>
      </c>
      <c r="D267" s="57">
        <v>0</v>
      </c>
      <c r="E267" s="57">
        <v>355991</v>
      </c>
      <c r="F267" s="57">
        <v>355991</v>
      </c>
      <c r="G267" s="57">
        <v>-517402</v>
      </c>
      <c r="H267" s="57">
        <v>161411</v>
      </c>
      <c r="I267" s="57">
        <v>0</v>
      </c>
      <c r="J267" s="58"/>
    </row>
    <row r="268" spans="1:10" x14ac:dyDescent="0.2">
      <c r="A268" s="56" t="s">
        <v>274</v>
      </c>
      <c r="B268" s="56" t="s">
        <v>206</v>
      </c>
      <c r="C268" s="57">
        <v>6000</v>
      </c>
      <c r="D268" s="57">
        <v>121000</v>
      </c>
      <c r="E268" s="57">
        <v>4944</v>
      </c>
      <c r="F268" s="57">
        <v>4944</v>
      </c>
      <c r="G268" s="57">
        <v>115000</v>
      </c>
      <c r="H268" s="57">
        <v>1056</v>
      </c>
      <c r="I268" s="57">
        <v>0</v>
      </c>
      <c r="J268" s="58">
        <f t="shared" si="4"/>
        <v>4.0859504132231406</v>
      </c>
    </row>
    <row r="269" spans="1:10" x14ac:dyDescent="0.2">
      <c r="A269" s="56" t="s">
        <v>274</v>
      </c>
      <c r="B269" s="56" t="s">
        <v>260</v>
      </c>
      <c r="C269" s="57">
        <v>39000</v>
      </c>
      <c r="D269" s="57">
        <v>39000</v>
      </c>
      <c r="E269" s="57">
        <v>33954</v>
      </c>
      <c r="F269" s="57">
        <v>33954</v>
      </c>
      <c r="G269" s="57">
        <v>0</v>
      </c>
      <c r="H269" s="57">
        <v>5046</v>
      </c>
      <c r="I269" s="57">
        <v>0</v>
      </c>
      <c r="J269" s="58">
        <f t="shared" si="4"/>
        <v>87.061538461538461</v>
      </c>
    </row>
    <row r="270" spans="1:10" x14ac:dyDescent="0.2">
      <c r="A270" s="56" t="s">
        <v>274</v>
      </c>
      <c r="B270" s="56" t="s">
        <v>272</v>
      </c>
      <c r="C270" s="57">
        <v>1350000</v>
      </c>
      <c r="D270" s="57">
        <v>1235000</v>
      </c>
      <c r="E270" s="57">
        <v>0</v>
      </c>
      <c r="F270" s="57">
        <v>0</v>
      </c>
      <c r="G270" s="57">
        <v>1235000</v>
      </c>
      <c r="H270" s="57">
        <v>0</v>
      </c>
      <c r="I270" s="57">
        <v>0</v>
      </c>
      <c r="J270" s="58">
        <f t="shared" si="4"/>
        <v>0</v>
      </c>
    </row>
    <row r="271" spans="1:10" x14ac:dyDescent="0.2">
      <c r="A271" s="56" t="s">
        <v>274</v>
      </c>
      <c r="B271" s="56" t="s">
        <v>212</v>
      </c>
      <c r="C271" s="57">
        <v>605000</v>
      </c>
      <c r="D271" s="57">
        <v>605000</v>
      </c>
      <c r="E271" s="57">
        <v>101233</v>
      </c>
      <c r="F271" s="57">
        <v>101233</v>
      </c>
      <c r="G271" s="57">
        <v>324170</v>
      </c>
      <c r="H271" s="57">
        <v>179597</v>
      </c>
      <c r="I271" s="57">
        <v>0</v>
      </c>
      <c r="J271" s="58">
        <f t="shared" si="4"/>
        <v>16.732727272727274</v>
      </c>
    </row>
    <row r="272" spans="1:10" x14ac:dyDescent="0.2">
      <c r="A272" s="56" t="s">
        <v>276</v>
      </c>
      <c r="B272" s="56" t="s">
        <v>213</v>
      </c>
      <c r="C272" s="57">
        <v>21246000</v>
      </c>
      <c r="D272" s="57">
        <v>21246000</v>
      </c>
      <c r="E272" s="57">
        <v>0</v>
      </c>
      <c r="F272" s="57">
        <v>0</v>
      </c>
      <c r="G272" s="57">
        <v>21246000</v>
      </c>
      <c r="H272" s="57">
        <v>0</v>
      </c>
      <c r="I272" s="57">
        <v>0</v>
      </c>
      <c r="J272" s="58">
        <f t="shared" si="4"/>
        <v>0</v>
      </c>
    </row>
    <row r="273" spans="1:10" x14ac:dyDescent="0.2">
      <c r="A273" s="56" t="s">
        <v>276</v>
      </c>
      <c r="B273" s="56" t="s">
        <v>213</v>
      </c>
      <c r="C273" s="57">
        <v>0</v>
      </c>
      <c r="D273" s="57">
        <v>0</v>
      </c>
      <c r="E273" s="57">
        <v>15934500</v>
      </c>
      <c r="F273" s="57">
        <v>15934500</v>
      </c>
      <c r="G273" s="57">
        <v>-21246000</v>
      </c>
      <c r="H273" s="57">
        <v>5311500</v>
      </c>
      <c r="I273" s="57">
        <v>0</v>
      </c>
      <c r="J273" s="58"/>
    </row>
    <row r="274" spans="1:10" x14ac:dyDescent="0.2">
      <c r="A274" s="56" t="s">
        <v>276</v>
      </c>
      <c r="B274" s="56" t="s">
        <v>212</v>
      </c>
      <c r="C274" s="57">
        <v>0</v>
      </c>
      <c r="D274" s="57">
        <v>0</v>
      </c>
      <c r="E274" s="57">
        <v>4302315</v>
      </c>
      <c r="F274" s="57">
        <v>4302315</v>
      </c>
      <c r="G274" s="57">
        <v>-5736420</v>
      </c>
      <c r="H274" s="57">
        <v>1434105</v>
      </c>
      <c r="I274" s="57">
        <v>0</v>
      </c>
      <c r="J274" s="58"/>
    </row>
    <row r="275" spans="1:10" x14ac:dyDescent="0.2">
      <c r="A275" s="56" t="s">
        <v>276</v>
      </c>
      <c r="B275" s="56" t="s">
        <v>212</v>
      </c>
      <c r="C275" s="57">
        <v>5737000</v>
      </c>
      <c r="D275" s="57">
        <v>5737000</v>
      </c>
      <c r="E275" s="57">
        <v>0</v>
      </c>
      <c r="F275" s="57">
        <v>0</v>
      </c>
      <c r="G275" s="57">
        <v>5737000</v>
      </c>
      <c r="H275" s="57">
        <v>0</v>
      </c>
      <c r="I275" s="57">
        <v>0</v>
      </c>
      <c r="J275" s="58">
        <f t="shared" si="4"/>
        <v>0</v>
      </c>
    </row>
    <row r="276" spans="1:10" x14ac:dyDescent="0.2">
      <c r="A276" s="56" t="s">
        <v>277</v>
      </c>
      <c r="B276" s="56" t="s">
        <v>204</v>
      </c>
      <c r="C276" s="57">
        <v>400000</v>
      </c>
      <c r="D276" s="57">
        <v>400000</v>
      </c>
      <c r="E276" s="57">
        <v>0</v>
      </c>
      <c r="F276" s="57">
        <v>0</v>
      </c>
      <c r="G276" s="57">
        <v>400000</v>
      </c>
      <c r="H276" s="57">
        <v>0</v>
      </c>
      <c r="I276" s="57">
        <v>0</v>
      </c>
      <c r="J276" s="58">
        <f t="shared" si="4"/>
        <v>0</v>
      </c>
    </row>
    <row r="277" spans="1:10" x14ac:dyDescent="0.2">
      <c r="A277" s="56" t="s">
        <v>277</v>
      </c>
      <c r="B277" s="56" t="s">
        <v>212</v>
      </c>
      <c r="C277" s="57">
        <v>300000</v>
      </c>
      <c r="D277" s="57">
        <v>300000</v>
      </c>
      <c r="E277" s="57">
        <v>0</v>
      </c>
      <c r="F277" s="57">
        <v>0</v>
      </c>
      <c r="G277" s="57">
        <v>300000</v>
      </c>
      <c r="H277" s="57">
        <v>0</v>
      </c>
      <c r="I277" s="57">
        <v>0</v>
      </c>
      <c r="J277" s="58">
        <f t="shared" si="4"/>
        <v>0</v>
      </c>
    </row>
    <row r="278" spans="1:10" x14ac:dyDescent="0.2">
      <c r="A278" s="56" t="s">
        <v>277</v>
      </c>
      <c r="B278" s="56" t="s">
        <v>272</v>
      </c>
      <c r="C278" s="57">
        <v>300000</v>
      </c>
      <c r="D278" s="57">
        <v>300000</v>
      </c>
      <c r="E278" s="57">
        <v>0</v>
      </c>
      <c r="F278" s="57">
        <v>0</v>
      </c>
      <c r="G278" s="57">
        <v>300000</v>
      </c>
      <c r="H278" s="57">
        <v>0</v>
      </c>
      <c r="I278" s="57">
        <v>0</v>
      </c>
      <c r="J278" s="58">
        <f t="shared" si="4"/>
        <v>0</v>
      </c>
    </row>
    <row r="279" spans="1:10" x14ac:dyDescent="0.2">
      <c r="A279" s="56" t="s">
        <v>278</v>
      </c>
      <c r="B279" s="56" t="s">
        <v>272</v>
      </c>
      <c r="C279" s="57">
        <v>17717000</v>
      </c>
      <c r="D279" s="57">
        <v>17717000</v>
      </c>
      <c r="E279" s="57">
        <v>0</v>
      </c>
      <c r="F279" s="57">
        <v>0</v>
      </c>
      <c r="G279" s="57">
        <v>17717000</v>
      </c>
      <c r="H279" s="57">
        <v>0</v>
      </c>
      <c r="I279" s="57">
        <v>0</v>
      </c>
      <c r="J279" s="58">
        <f t="shared" si="4"/>
        <v>0</v>
      </c>
    </row>
    <row r="280" spans="1:10" x14ac:dyDescent="0.2">
      <c r="A280" s="56" t="s">
        <v>278</v>
      </c>
      <c r="B280" s="56" t="s">
        <v>272</v>
      </c>
      <c r="C280" s="57">
        <v>0</v>
      </c>
      <c r="D280" s="57">
        <v>0</v>
      </c>
      <c r="E280" s="57">
        <v>11558987</v>
      </c>
      <c r="F280" s="57">
        <v>11558987</v>
      </c>
      <c r="G280" s="57">
        <v>-18302097</v>
      </c>
      <c r="H280" s="57">
        <v>6743110</v>
      </c>
      <c r="I280" s="57">
        <v>0</v>
      </c>
      <c r="J280" s="58"/>
    </row>
    <row r="281" spans="1:10" x14ac:dyDescent="0.2">
      <c r="A281" s="56" t="s">
        <v>278</v>
      </c>
      <c r="B281" s="56" t="s">
        <v>212</v>
      </c>
      <c r="C281" s="57">
        <v>4783000</v>
      </c>
      <c r="D281" s="57">
        <v>4783000</v>
      </c>
      <c r="E281" s="57">
        <v>0</v>
      </c>
      <c r="F281" s="57">
        <v>0</v>
      </c>
      <c r="G281" s="57">
        <v>4783000</v>
      </c>
      <c r="H281" s="57">
        <v>0</v>
      </c>
      <c r="I281" s="57">
        <v>0</v>
      </c>
      <c r="J281" s="58">
        <f t="shared" si="4"/>
        <v>0</v>
      </c>
    </row>
    <row r="282" spans="1:10" x14ac:dyDescent="0.2">
      <c r="A282" s="56" t="s">
        <v>278</v>
      </c>
      <c r="B282" s="56" t="s">
        <v>212</v>
      </c>
      <c r="C282" s="57">
        <v>0</v>
      </c>
      <c r="D282" s="57">
        <v>0</v>
      </c>
      <c r="E282" s="57">
        <v>2891425</v>
      </c>
      <c r="F282" s="57">
        <v>2891425</v>
      </c>
      <c r="G282" s="57">
        <v>-4590000</v>
      </c>
      <c r="H282" s="57">
        <v>1698575</v>
      </c>
      <c r="I282" s="57">
        <v>0</v>
      </c>
      <c r="J282" s="58"/>
    </row>
    <row r="283" spans="1:10" x14ac:dyDescent="0.2">
      <c r="A283" s="56" t="s">
        <v>279</v>
      </c>
      <c r="B283" s="56" t="s">
        <v>272</v>
      </c>
      <c r="C283" s="57">
        <v>0</v>
      </c>
      <c r="D283" s="57">
        <v>0</v>
      </c>
      <c r="E283" s="57">
        <v>12746778</v>
      </c>
      <c r="F283" s="57">
        <v>12746778</v>
      </c>
      <c r="G283" s="57">
        <v>-17600000</v>
      </c>
      <c r="H283" s="57">
        <v>4853222</v>
      </c>
      <c r="I283" s="57">
        <v>0</v>
      </c>
      <c r="J283" s="58"/>
    </row>
    <row r="284" spans="1:10" x14ac:dyDescent="0.2">
      <c r="A284" s="56" t="s">
        <v>279</v>
      </c>
      <c r="B284" s="56" t="s">
        <v>260</v>
      </c>
      <c r="C284" s="57">
        <v>100000</v>
      </c>
      <c r="D284" s="57">
        <v>100000</v>
      </c>
      <c r="E284" s="57">
        <v>71415</v>
      </c>
      <c r="F284" s="57">
        <v>71415</v>
      </c>
      <c r="G284" s="57">
        <v>0</v>
      </c>
      <c r="H284" s="57">
        <v>28585</v>
      </c>
      <c r="I284" s="57">
        <v>0</v>
      </c>
      <c r="J284" s="58">
        <f t="shared" si="4"/>
        <v>71.414999999999992</v>
      </c>
    </row>
    <row r="285" spans="1:10" x14ac:dyDescent="0.2">
      <c r="A285" s="56" t="s">
        <v>279</v>
      </c>
      <c r="B285" s="56" t="s">
        <v>206</v>
      </c>
      <c r="C285" s="57">
        <v>1345000</v>
      </c>
      <c r="D285" s="57">
        <v>1287000</v>
      </c>
      <c r="E285" s="57">
        <v>1145432</v>
      </c>
      <c r="F285" s="57">
        <v>1145432</v>
      </c>
      <c r="G285" s="57">
        <v>300</v>
      </c>
      <c r="H285" s="57">
        <v>141268</v>
      </c>
      <c r="I285" s="57">
        <v>0</v>
      </c>
      <c r="J285" s="58">
        <f t="shared" si="4"/>
        <v>89.000155400155407</v>
      </c>
    </row>
    <row r="286" spans="1:10" x14ac:dyDescent="0.2">
      <c r="A286" s="56" t="s">
        <v>279</v>
      </c>
      <c r="B286" s="56" t="s">
        <v>207</v>
      </c>
      <c r="C286" s="57">
        <v>1761000</v>
      </c>
      <c r="D286" s="57">
        <v>403000</v>
      </c>
      <c r="E286" s="57">
        <v>284000</v>
      </c>
      <c r="F286" s="57">
        <v>284000</v>
      </c>
      <c r="G286" s="57">
        <v>119000</v>
      </c>
      <c r="H286" s="57">
        <v>0</v>
      </c>
      <c r="I286" s="57">
        <v>0</v>
      </c>
      <c r="J286" s="58">
        <f t="shared" si="4"/>
        <v>70.471464019851112</v>
      </c>
    </row>
    <row r="287" spans="1:10" x14ac:dyDescent="0.2">
      <c r="A287" s="56" t="s">
        <v>279</v>
      </c>
      <c r="B287" s="56" t="s">
        <v>210</v>
      </c>
      <c r="C287" s="57">
        <v>0</v>
      </c>
      <c r="D287" s="57">
        <v>0</v>
      </c>
      <c r="E287" s="57">
        <v>153900</v>
      </c>
      <c r="F287" s="57">
        <v>153900</v>
      </c>
      <c r="G287" s="57">
        <v>-153900</v>
      </c>
      <c r="H287" s="57">
        <v>0</v>
      </c>
      <c r="I287" s="57">
        <v>0</v>
      </c>
      <c r="J287" s="58"/>
    </row>
    <row r="288" spans="1:10" x14ac:dyDescent="0.2">
      <c r="A288" s="56" t="s">
        <v>279</v>
      </c>
      <c r="B288" s="56" t="s">
        <v>219</v>
      </c>
      <c r="C288" s="57">
        <v>0</v>
      </c>
      <c r="D288" s="57">
        <v>0</v>
      </c>
      <c r="E288" s="57">
        <v>570000</v>
      </c>
      <c r="F288" s="57">
        <v>570000</v>
      </c>
      <c r="G288" s="57">
        <v>-570000</v>
      </c>
      <c r="H288" s="57">
        <v>0</v>
      </c>
      <c r="I288" s="57">
        <v>0</v>
      </c>
      <c r="J288" s="58"/>
    </row>
    <row r="289" spans="1:10" x14ac:dyDescent="0.2">
      <c r="A289" s="56" t="s">
        <v>279</v>
      </c>
      <c r="B289" s="56" t="s">
        <v>212</v>
      </c>
      <c r="C289" s="57">
        <v>0</v>
      </c>
      <c r="D289" s="57">
        <v>0</v>
      </c>
      <c r="E289" s="57">
        <v>7225573</v>
      </c>
      <c r="F289" s="57">
        <v>7225573</v>
      </c>
      <c r="G289" s="57">
        <v>-17075086</v>
      </c>
      <c r="H289" s="57">
        <v>9849513</v>
      </c>
      <c r="I289" s="57">
        <v>15120</v>
      </c>
      <c r="J289" s="58"/>
    </row>
    <row r="290" spans="1:10" x14ac:dyDescent="0.2">
      <c r="A290" s="56" t="s">
        <v>279</v>
      </c>
      <c r="B290" s="56" t="s">
        <v>213</v>
      </c>
      <c r="C290" s="57">
        <v>0</v>
      </c>
      <c r="D290" s="57">
        <v>0</v>
      </c>
      <c r="E290" s="57">
        <v>2114985</v>
      </c>
      <c r="F290" s="57">
        <v>2114985</v>
      </c>
      <c r="G290" s="57">
        <v>-27107895</v>
      </c>
      <c r="H290" s="57">
        <v>24992910</v>
      </c>
      <c r="I290" s="57">
        <v>0</v>
      </c>
      <c r="J290" s="58"/>
    </row>
    <row r="291" spans="1:10" x14ac:dyDescent="0.2">
      <c r="A291" s="56" t="s">
        <v>279</v>
      </c>
      <c r="B291" s="56" t="s">
        <v>204</v>
      </c>
      <c r="C291" s="57">
        <v>0</v>
      </c>
      <c r="D291" s="57">
        <v>0</v>
      </c>
      <c r="E291" s="57">
        <v>629350</v>
      </c>
      <c r="F291" s="57">
        <v>629350</v>
      </c>
      <c r="G291" s="57">
        <v>-759350</v>
      </c>
      <c r="H291" s="57">
        <v>130000</v>
      </c>
      <c r="I291" s="57">
        <v>455000</v>
      </c>
      <c r="J291" s="58"/>
    </row>
    <row r="292" spans="1:10" x14ac:dyDescent="0.2">
      <c r="A292" s="56" t="s">
        <v>279</v>
      </c>
      <c r="B292" s="56" t="s">
        <v>226</v>
      </c>
      <c r="C292" s="57">
        <v>0</v>
      </c>
      <c r="D292" s="57">
        <v>0</v>
      </c>
      <c r="E292" s="57">
        <v>8512897</v>
      </c>
      <c r="F292" s="57">
        <v>8512897</v>
      </c>
      <c r="G292" s="57">
        <v>-11304897</v>
      </c>
      <c r="H292" s="57">
        <v>2792000</v>
      </c>
      <c r="I292" s="57">
        <v>0</v>
      </c>
      <c r="J292" s="58"/>
    </row>
    <row r="293" spans="1:10" x14ac:dyDescent="0.2">
      <c r="A293" s="56" t="s">
        <v>279</v>
      </c>
      <c r="B293" s="56" t="s">
        <v>205</v>
      </c>
      <c r="C293" s="57">
        <v>0</v>
      </c>
      <c r="D293" s="57">
        <v>0</v>
      </c>
      <c r="E293" s="57">
        <v>1651298</v>
      </c>
      <c r="F293" s="57">
        <v>1651298</v>
      </c>
      <c r="G293" s="57">
        <v>-1943306</v>
      </c>
      <c r="H293" s="57">
        <v>292008</v>
      </c>
      <c r="I293" s="57">
        <v>56000</v>
      </c>
      <c r="J293" s="58"/>
    </row>
    <row r="294" spans="1:10" x14ac:dyDescent="0.2">
      <c r="A294" s="56" t="s">
        <v>279</v>
      </c>
      <c r="B294" s="56" t="s">
        <v>280</v>
      </c>
      <c r="C294" s="57">
        <v>0</v>
      </c>
      <c r="D294" s="57">
        <v>0</v>
      </c>
      <c r="E294" s="57">
        <v>1908930</v>
      </c>
      <c r="F294" s="57">
        <v>1908930</v>
      </c>
      <c r="G294" s="57">
        <v>-5500000</v>
      </c>
      <c r="H294" s="57">
        <v>3591070</v>
      </c>
      <c r="I294" s="57">
        <v>0</v>
      </c>
      <c r="J294" s="58"/>
    </row>
    <row r="295" spans="1:10" x14ac:dyDescent="0.2">
      <c r="A295" s="56" t="s">
        <v>279</v>
      </c>
      <c r="B295" s="56" t="s">
        <v>207</v>
      </c>
      <c r="C295" s="57">
        <v>0</v>
      </c>
      <c r="D295" s="57">
        <v>0</v>
      </c>
      <c r="E295" s="57">
        <v>88374</v>
      </c>
      <c r="F295" s="57">
        <v>88374</v>
      </c>
      <c r="G295" s="57">
        <v>-88374</v>
      </c>
      <c r="H295" s="57">
        <v>0</v>
      </c>
      <c r="I295" s="57">
        <v>0</v>
      </c>
      <c r="J295" s="58"/>
    </row>
    <row r="296" spans="1:10" x14ac:dyDescent="0.2">
      <c r="A296" s="56" t="s">
        <v>279</v>
      </c>
      <c r="B296" s="56" t="s">
        <v>210</v>
      </c>
      <c r="C296" s="57">
        <v>0</v>
      </c>
      <c r="D296" s="57">
        <v>691000</v>
      </c>
      <c r="E296" s="57">
        <v>536319</v>
      </c>
      <c r="F296" s="57">
        <v>536319</v>
      </c>
      <c r="G296" s="57">
        <v>154681</v>
      </c>
      <c r="H296" s="57">
        <v>0</v>
      </c>
      <c r="I296" s="57">
        <v>0</v>
      </c>
      <c r="J296" s="58">
        <f t="shared" si="4"/>
        <v>77.61490593342981</v>
      </c>
    </row>
    <row r="297" spans="1:10" x14ac:dyDescent="0.2">
      <c r="A297" s="56" t="s">
        <v>279</v>
      </c>
      <c r="B297" s="56" t="s">
        <v>219</v>
      </c>
      <c r="C297" s="57">
        <v>0</v>
      </c>
      <c r="D297" s="57">
        <v>2557000</v>
      </c>
      <c r="E297" s="57">
        <v>1986365</v>
      </c>
      <c r="F297" s="57">
        <v>1986365</v>
      </c>
      <c r="G297" s="57">
        <v>570635</v>
      </c>
      <c r="H297" s="57">
        <v>0</v>
      </c>
      <c r="I297" s="57">
        <v>0</v>
      </c>
      <c r="J297" s="58">
        <f t="shared" si="4"/>
        <v>77.683418068048496</v>
      </c>
    </row>
    <row r="298" spans="1:10" x14ac:dyDescent="0.2">
      <c r="A298" s="56" t="s">
        <v>279</v>
      </c>
      <c r="B298" s="56" t="s">
        <v>214</v>
      </c>
      <c r="C298" s="57">
        <v>584000</v>
      </c>
      <c r="D298" s="57">
        <v>84000</v>
      </c>
      <c r="E298" s="57">
        <v>27004</v>
      </c>
      <c r="F298" s="57">
        <v>27004</v>
      </c>
      <c r="G298" s="57">
        <v>56996</v>
      </c>
      <c r="H298" s="57">
        <v>0</v>
      </c>
      <c r="I298" s="57">
        <v>0</v>
      </c>
      <c r="J298" s="58">
        <f t="shared" si="4"/>
        <v>32.147619047619045</v>
      </c>
    </row>
    <row r="299" spans="1:10" x14ac:dyDescent="0.2">
      <c r="A299" s="56" t="s">
        <v>279</v>
      </c>
      <c r="B299" s="56" t="s">
        <v>212</v>
      </c>
      <c r="C299" s="57">
        <v>19080000</v>
      </c>
      <c r="D299" s="57">
        <v>20203000</v>
      </c>
      <c r="E299" s="57">
        <v>2894317</v>
      </c>
      <c r="F299" s="57">
        <v>2894317</v>
      </c>
      <c r="G299" s="57">
        <v>16894587</v>
      </c>
      <c r="H299" s="57">
        <v>414096</v>
      </c>
      <c r="I299" s="57">
        <v>0</v>
      </c>
      <c r="J299" s="58">
        <f t="shared" si="4"/>
        <v>14.326174330544969</v>
      </c>
    </row>
    <row r="300" spans="1:10" x14ac:dyDescent="0.2">
      <c r="A300" s="56" t="s">
        <v>279</v>
      </c>
      <c r="B300" s="56" t="s">
        <v>213</v>
      </c>
      <c r="C300" s="57">
        <v>32419000</v>
      </c>
      <c r="D300" s="57">
        <v>33966000</v>
      </c>
      <c r="E300" s="57">
        <v>5998238</v>
      </c>
      <c r="F300" s="57">
        <v>5998238</v>
      </c>
      <c r="G300" s="57">
        <v>27967762</v>
      </c>
      <c r="H300" s="57">
        <v>0</v>
      </c>
      <c r="I300" s="57">
        <v>0</v>
      </c>
      <c r="J300" s="58">
        <f t="shared" si="4"/>
        <v>17.659536006594831</v>
      </c>
    </row>
    <row r="301" spans="1:10" x14ac:dyDescent="0.2">
      <c r="A301" s="56" t="s">
        <v>279</v>
      </c>
      <c r="B301" s="56" t="s">
        <v>204</v>
      </c>
      <c r="C301" s="57">
        <v>793000</v>
      </c>
      <c r="D301" s="57">
        <v>793000</v>
      </c>
      <c r="E301" s="57">
        <v>0</v>
      </c>
      <c r="F301" s="57">
        <v>0</v>
      </c>
      <c r="G301" s="57">
        <v>793000</v>
      </c>
      <c r="H301" s="57">
        <v>0</v>
      </c>
      <c r="I301" s="57">
        <v>0</v>
      </c>
      <c r="J301" s="58">
        <f t="shared" si="4"/>
        <v>0</v>
      </c>
    </row>
    <row r="302" spans="1:10" x14ac:dyDescent="0.2">
      <c r="A302" s="56" t="s">
        <v>279</v>
      </c>
      <c r="B302" s="56" t="s">
        <v>226</v>
      </c>
      <c r="C302" s="57">
        <v>13265000</v>
      </c>
      <c r="D302" s="57">
        <v>10120000</v>
      </c>
      <c r="E302" s="57">
        <v>0</v>
      </c>
      <c r="F302" s="57">
        <v>0</v>
      </c>
      <c r="G302" s="57">
        <v>10120000</v>
      </c>
      <c r="H302" s="57">
        <v>0</v>
      </c>
      <c r="I302" s="57">
        <v>0</v>
      </c>
      <c r="J302" s="58">
        <f t="shared" si="4"/>
        <v>0</v>
      </c>
    </row>
    <row r="303" spans="1:10" x14ac:dyDescent="0.2">
      <c r="A303" s="56" t="s">
        <v>279</v>
      </c>
      <c r="B303" s="56" t="s">
        <v>205</v>
      </c>
      <c r="C303" s="57">
        <v>1888000</v>
      </c>
      <c r="D303" s="57">
        <v>1944000</v>
      </c>
      <c r="E303" s="57">
        <v>0</v>
      </c>
      <c r="F303" s="57">
        <v>0</v>
      </c>
      <c r="G303" s="57">
        <v>1944000</v>
      </c>
      <c r="H303" s="57">
        <v>0</v>
      </c>
      <c r="I303" s="57">
        <v>0</v>
      </c>
      <c r="J303" s="58">
        <f t="shared" si="4"/>
        <v>0</v>
      </c>
    </row>
    <row r="304" spans="1:10" x14ac:dyDescent="0.2">
      <c r="A304" s="56" t="s">
        <v>279</v>
      </c>
      <c r="B304" s="56" t="s">
        <v>275</v>
      </c>
      <c r="C304" s="57">
        <v>5000000</v>
      </c>
      <c r="D304" s="57">
        <v>5000000</v>
      </c>
      <c r="E304" s="57">
        <v>3521080</v>
      </c>
      <c r="F304" s="57">
        <v>3521080</v>
      </c>
      <c r="G304" s="57">
        <v>0</v>
      </c>
      <c r="H304" s="57">
        <v>1478920</v>
      </c>
      <c r="I304" s="57">
        <v>0</v>
      </c>
      <c r="J304" s="58">
        <f t="shared" si="4"/>
        <v>70.421599999999998</v>
      </c>
    </row>
    <row r="305" spans="1:10" x14ac:dyDescent="0.2">
      <c r="A305" s="56" t="s">
        <v>279</v>
      </c>
      <c r="B305" s="56" t="s">
        <v>280</v>
      </c>
      <c r="C305" s="57">
        <v>3500000</v>
      </c>
      <c r="D305" s="57">
        <v>5500000</v>
      </c>
      <c r="E305" s="57">
        <v>0</v>
      </c>
      <c r="F305" s="57">
        <v>0</v>
      </c>
      <c r="G305" s="57">
        <v>5500000</v>
      </c>
      <c r="H305" s="57">
        <v>0</v>
      </c>
      <c r="I305" s="57">
        <v>0</v>
      </c>
      <c r="J305" s="58">
        <f t="shared" si="4"/>
        <v>0</v>
      </c>
    </row>
    <row r="306" spans="1:10" x14ac:dyDescent="0.2">
      <c r="A306" s="56" t="s">
        <v>279</v>
      </c>
      <c r="B306" s="56" t="s">
        <v>272</v>
      </c>
      <c r="C306" s="57">
        <v>17265000</v>
      </c>
      <c r="D306" s="57">
        <v>17600000</v>
      </c>
      <c r="E306" s="57">
        <v>0</v>
      </c>
      <c r="F306" s="57">
        <v>0</v>
      </c>
      <c r="G306" s="57">
        <v>17600000</v>
      </c>
      <c r="H306" s="57">
        <v>0</v>
      </c>
      <c r="I306" s="57">
        <v>0</v>
      </c>
      <c r="J306" s="58">
        <f t="shared" si="4"/>
        <v>0</v>
      </c>
    </row>
    <row r="307" spans="1:10" x14ac:dyDescent="0.2">
      <c r="A307" s="56" t="s">
        <v>281</v>
      </c>
      <c r="B307" s="56" t="s">
        <v>208</v>
      </c>
      <c r="C307" s="57">
        <v>350000</v>
      </c>
      <c r="D307" s="57">
        <v>350000</v>
      </c>
      <c r="E307" s="57">
        <v>154440</v>
      </c>
      <c r="F307" s="57">
        <v>154440</v>
      </c>
      <c r="G307" s="57">
        <v>150000</v>
      </c>
      <c r="H307" s="57">
        <v>45560</v>
      </c>
      <c r="I307" s="57">
        <v>0</v>
      </c>
      <c r="J307" s="58">
        <f t="shared" si="4"/>
        <v>44.125714285714288</v>
      </c>
    </row>
    <row r="308" spans="1:10" x14ac:dyDescent="0.2">
      <c r="A308" s="56" t="s">
        <v>281</v>
      </c>
      <c r="B308" s="56" t="s">
        <v>207</v>
      </c>
      <c r="C308" s="57">
        <v>0</v>
      </c>
      <c r="D308" s="57">
        <v>0</v>
      </c>
      <c r="E308" s="57">
        <v>132306</v>
      </c>
      <c r="F308" s="57">
        <v>132306</v>
      </c>
      <c r="G308" s="57">
        <v>-132306</v>
      </c>
      <c r="H308" s="57">
        <v>0</v>
      </c>
      <c r="I308" s="57">
        <v>0</v>
      </c>
      <c r="J308" s="58"/>
    </row>
    <row r="309" spans="1:10" x14ac:dyDescent="0.2">
      <c r="A309" s="56" t="s">
        <v>281</v>
      </c>
      <c r="B309" s="56" t="s">
        <v>209</v>
      </c>
      <c r="C309" s="57">
        <v>0</v>
      </c>
      <c r="D309" s="57">
        <v>0</v>
      </c>
      <c r="E309" s="57">
        <v>1440000</v>
      </c>
      <c r="F309" s="57">
        <v>1440000</v>
      </c>
      <c r="G309" s="57">
        <v>-1440000</v>
      </c>
      <c r="H309" s="57">
        <v>0</v>
      </c>
      <c r="I309" s="57">
        <v>0</v>
      </c>
      <c r="J309" s="58"/>
    </row>
    <row r="310" spans="1:10" x14ac:dyDescent="0.2">
      <c r="A310" s="56" t="s">
        <v>281</v>
      </c>
      <c r="B310" s="56" t="s">
        <v>207</v>
      </c>
      <c r="C310" s="57">
        <v>300000</v>
      </c>
      <c r="D310" s="57">
        <v>300000</v>
      </c>
      <c r="E310" s="57">
        <v>0</v>
      </c>
      <c r="F310" s="57">
        <v>0</v>
      </c>
      <c r="G310" s="57">
        <v>300000</v>
      </c>
      <c r="H310" s="57">
        <v>0</v>
      </c>
      <c r="I310" s="57">
        <v>0</v>
      </c>
      <c r="J310" s="58">
        <f t="shared" si="4"/>
        <v>0</v>
      </c>
    </row>
    <row r="311" spans="1:10" x14ac:dyDescent="0.2">
      <c r="A311" s="56" t="s">
        <v>281</v>
      </c>
      <c r="B311" s="56" t="s">
        <v>204</v>
      </c>
      <c r="C311" s="57">
        <v>0</v>
      </c>
      <c r="D311" s="57">
        <v>0</v>
      </c>
      <c r="E311" s="57">
        <v>120000</v>
      </c>
      <c r="F311" s="57">
        <v>120000</v>
      </c>
      <c r="G311" s="57">
        <v>-120000</v>
      </c>
      <c r="H311" s="57">
        <v>0</v>
      </c>
      <c r="I311" s="57">
        <v>0</v>
      </c>
      <c r="J311" s="58"/>
    </row>
    <row r="312" spans="1:10" x14ac:dyDescent="0.2">
      <c r="A312" s="56" t="s">
        <v>281</v>
      </c>
      <c r="B312" s="56" t="s">
        <v>212</v>
      </c>
      <c r="C312" s="57">
        <v>213000</v>
      </c>
      <c r="D312" s="57">
        <v>213000</v>
      </c>
      <c r="E312" s="57">
        <v>37621</v>
      </c>
      <c r="F312" s="57">
        <v>37621</v>
      </c>
      <c r="G312" s="57">
        <v>175379</v>
      </c>
      <c r="H312" s="57">
        <v>0</v>
      </c>
      <c r="I312" s="57">
        <v>0</v>
      </c>
      <c r="J312" s="58">
        <f t="shared" si="4"/>
        <v>17.662441314553988</v>
      </c>
    </row>
    <row r="313" spans="1:10" x14ac:dyDescent="0.2">
      <c r="A313" s="56" t="s">
        <v>281</v>
      </c>
      <c r="B313" s="56" t="s">
        <v>262</v>
      </c>
      <c r="C313" s="57">
        <v>500000</v>
      </c>
      <c r="D313" s="57">
        <v>960000</v>
      </c>
      <c r="E313" s="57">
        <v>139339</v>
      </c>
      <c r="F313" s="57">
        <v>139339</v>
      </c>
      <c r="G313" s="57">
        <v>820661</v>
      </c>
      <c r="H313" s="57">
        <v>0</v>
      </c>
      <c r="I313" s="57">
        <v>0</v>
      </c>
      <c r="J313" s="58">
        <f t="shared" si="4"/>
        <v>14.514479166666666</v>
      </c>
    </row>
    <row r="314" spans="1:10" x14ac:dyDescent="0.2">
      <c r="A314" s="56" t="s">
        <v>281</v>
      </c>
      <c r="B314" s="56" t="s">
        <v>209</v>
      </c>
      <c r="C314" s="57">
        <v>2000000</v>
      </c>
      <c r="D314" s="57">
        <v>1540000</v>
      </c>
      <c r="E314" s="57">
        <v>0</v>
      </c>
      <c r="F314" s="57">
        <v>0</v>
      </c>
      <c r="G314" s="57">
        <v>1540000</v>
      </c>
      <c r="H314" s="57">
        <v>0</v>
      </c>
      <c r="I314" s="57">
        <v>0</v>
      </c>
      <c r="J314" s="58">
        <f t="shared" si="4"/>
        <v>0</v>
      </c>
    </row>
    <row r="315" spans="1:10" x14ac:dyDescent="0.2">
      <c r="A315" s="56" t="s">
        <v>281</v>
      </c>
      <c r="B315" s="56" t="s">
        <v>212</v>
      </c>
      <c r="C315" s="57">
        <v>0</v>
      </c>
      <c r="D315" s="57">
        <v>0</v>
      </c>
      <c r="E315" s="57">
        <v>35723</v>
      </c>
      <c r="F315" s="57">
        <v>35723</v>
      </c>
      <c r="G315" s="57">
        <v>-35723</v>
      </c>
      <c r="H315" s="57">
        <v>0</v>
      </c>
      <c r="I315" s="57">
        <v>0</v>
      </c>
      <c r="J315" s="58"/>
    </row>
    <row r="316" spans="1:10" x14ac:dyDescent="0.2">
      <c r="A316" s="56" t="s">
        <v>281</v>
      </c>
      <c r="B316" s="56" t="s">
        <v>204</v>
      </c>
      <c r="C316" s="57">
        <v>487000</v>
      </c>
      <c r="D316" s="57">
        <v>487000</v>
      </c>
      <c r="E316" s="57">
        <v>0</v>
      </c>
      <c r="F316" s="57">
        <v>0</v>
      </c>
      <c r="G316" s="57">
        <v>487000</v>
      </c>
      <c r="H316" s="57">
        <v>0</v>
      </c>
      <c r="I316" s="57">
        <v>0</v>
      </c>
      <c r="J316" s="58">
        <f t="shared" si="4"/>
        <v>0</v>
      </c>
    </row>
    <row r="317" spans="1:10" x14ac:dyDescent="0.2">
      <c r="A317" s="56" t="s">
        <v>282</v>
      </c>
      <c r="B317" s="56" t="s">
        <v>214</v>
      </c>
      <c r="C317" s="57">
        <v>370000</v>
      </c>
      <c r="D317" s="57">
        <v>370000</v>
      </c>
      <c r="E317" s="57">
        <v>0</v>
      </c>
      <c r="F317" s="57">
        <v>0</v>
      </c>
      <c r="G317" s="57">
        <v>370000</v>
      </c>
      <c r="H317" s="57">
        <v>0</v>
      </c>
      <c r="I317" s="57">
        <v>0</v>
      </c>
      <c r="J317" s="58">
        <f t="shared" si="4"/>
        <v>0</v>
      </c>
    </row>
    <row r="318" spans="1:10" x14ac:dyDescent="0.2">
      <c r="A318" s="56" t="s">
        <v>282</v>
      </c>
      <c r="B318" s="56" t="s">
        <v>212</v>
      </c>
      <c r="C318" s="57">
        <v>30000</v>
      </c>
      <c r="D318" s="57">
        <v>30000</v>
      </c>
      <c r="E318" s="57">
        <v>0</v>
      </c>
      <c r="F318" s="57">
        <v>0</v>
      </c>
      <c r="G318" s="57">
        <v>30000</v>
      </c>
      <c r="H318" s="57">
        <v>0</v>
      </c>
      <c r="I318" s="57">
        <v>0</v>
      </c>
      <c r="J318" s="58">
        <f t="shared" si="4"/>
        <v>0</v>
      </c>
    </row>
    <row r="319" spans="1:10" x14ac:dyDescent="0.2">
      <c r="A319" s="56" t="s">
        <v>283</v>
      </c>
      <c r="B319" s="56" t="s">
        <v>272</v>
      </c>
      <c r="C319" s="57">
        <v>0</v>
      </c>
      <c r="D319" s="57">
        <v>600000</v>
      </c>
      <c r="E319" s="57">
        <v>0</v>
      </c>
      <c r="F319" s="57">
        <v>0</v>
      </c>
      <c r="G319" s="57">
        <v>600000</v>
      </c>
      <c r="H319" s="57">
        <v>0</v>
      </c>
      <c r="I319" s="57">
        <v>0</v>
      </c>
      <c r="J319" s="58">
        <f t="shared" si="4"/>
        <v>0</v>
      </c>
    </row>
    <row r="320" spans="1:10" x14ac:dyDescent="0.2">
      <c r="A320" s="56" t="s">
        <v>283</v>
      </c>
      <c r="B320" s="56" t="s">
        <v>284</v>
      </c>
      <c r="C320" s="57">
        <v>149724000</v>
      </c>
      <c r="D320" s="57">
        <v>149724000</v>
      </c>
      <c r="E320" s="57">
        <v>139686622</v>
      </c>
      <c r="F320" s="57">
        <v>64824694</v>
      </c>
      <c r="G320" s="57">
        <v>10037378</v>
      </c>
      <c r="H320" s="57">
        <v>74861928</v>
      </c>
      <c r="I320" s="57">
        <v>0</v>
      </c>
      <c r="J320" s="58">
        <f t="shared" si="4"/>
        <v>43.296127541342742</v>
      </c>
    </row>
    <row r="321" spans="1:10" x14ac:dyDescent="0.2">
      <c r="A321" s="56" t="s">
        <v>283</v>
      </c>
      <c r="B321" s="56" t="s">
        <v>210</v>
      </c>
      <c r="C321" s="57">
        <v>2525000</v>
      </c>
      <c r="D321" s="57">
        <v>3292000</v>
      </c>
      <c r="E321" s="57">
        <v>422644</v>
      </c>
      <c r="F321" s="57">
        <v>422644</v>
      </c>
      <c r="G321" s="57">
        <v>2869356</v>
      </c>
      <c r="H321" s="57">
        <v>0</v>
      </c>
      <c r="I321" s="57">
        <v>0</v>
      </c>
      <c r="J321" s="58">
        <f t="shared" si="4"/>
        <v>12.838517618469018</v>
      </c>
    </row>
    <row r="322" spans="1:10" x14ac:dyDescent="0.2">
      <c r="A322" s="56" t="s">
        <v>283</v>
      </c>
      <c r="B322" s="56" t="s">
        <v>219</v>
      </c>
      <c r="C322" s="57">
        <v>0</v>
      </c>
      <c r="D322" s="57">
        <v>1826000</v>
      </c>
      <c r="E322" s="57">
        <v>1565352</v>
      </c>
      <c r="F322" s="57">
        <v>1565352</v>
      </c>
      <c r="G322" s="57">
        <v>260648</v>
      </c>
      <c r="H322" s="57">
        <v>0</v>
      </c>
      <c r="I322" s="57">
        <v>0</v>
      </c>
      <c r="J322" s="58">
        <f t="shared" si="4"/>
        <v>85.725739320920042</v>
      </c>
    </row>
    <row r="323" spans="1:10" x14ac:dyDescent="0.2">
      <c r="A323" s="56" t="s">
        <v>283</v>
      </c>
      <c r="B323" s="56" t="s">
        <v>211</v>
      </c>
      <c r="C323" s="57">
        <v>9350000</v>
      </c>
      <c r="D323" s="57">
        <v>9858000</v>
      </c>
      <c r="E323" s="57">
        <v>0</v>
      </c>
      <c r="F323" s="57">
        <v>0</v>
      </c>
      <c r="G323" s="57">
        <v>9858000</v>
      </c>
      <c r="H323" s="57">
        <v>0</v>
      </c>
      <c r="I323" s="57">
        <v>0</v>
      </c>
      <c r="J323" s="58">
        <f t="shared" si="4"/>
        <v>0</v>
      </c>
    </row>
    <row r="324" spans="1:10" x14ac:dyDescent="0.2">
      <c r="A324" s="56" t="s">
        <v>283</v>
      </c>
      <c r="B324" s="56" t="s">
        <v>214</v>
      </c>
      <c r="C324" s="57">
        <v>0</v>
      </c>
      <c r="D324" s="57">
        <v>1000</v>
      </c>
      <c r="E324" s="57">
        <v>3</v>
      </c>
      <c r="F324" s="57">
        <v>3</v>
      </c>
      <c r="G324" s="57">
        <v>997</v>
      </c>
      <c r="H324" s="57">
        <v>0</v>
      </c>
      <c r="I324" s="57">
        <v>0</v>
      </c>
      <c r="J324" s="58">
        <f t="shared" si="4"/>
        <v>0.3</v>
      </c>
    </row>
    <row r="325" spans="1:10" x14ac:dyDescent="0.2">
      <c r="A325" s="56" t="s">
        <v>283</v>
      </c>
      <c r="B325" s="56" t="s">
        <v>285</v>
      </c>
      <c r="C325" s="57">
        <v>51490000</v>
      </c>
      <c r="D325" s="57">
        <v>51490000</v>
      </c>
      <c r="E325" s="57">
        <v>33011994</v>
      </c>
      <c r="F325" s="57">
        <v>33011994</v>
      </c>
      <c r="G325" s="57">
        <v>18478006</v>
      </c>
      <c r="H325" s="57">
        <v>0</v>
      </c>
      <c r="I325" s="57">
        <v>0</v>
      </c>
      <c r="J325" s="58">
        <f t="shared" si="4"/>
        <v>64.113408428821131</v>
      </c>
    </row>
    <row r="326" spans="1:10" x14ac:dyDescent="0.2">
      <c r="A326" s="56" t="s">
        <v>283</v>
      </c>
      <c r="B326" s="56" t="s">
        <v>212</v>
      </c>
      <c r="C326" s="57">
        <v>1570000</v>
      </c>
      <c r="D326" s="57">
        <v>1570000</v>
      </c>
      <c r="E326" s="57">
        <v>1</v>
      </c>
      <c r="F326" s="57">
        <v>1</v>
      </c>
      <c r="G326" s="57">
        <v>1569999</v>
      </c>
      <c r="H326" s="57">
        <v>0</v>
      </c>
      <c r="I326" s="57">
        <v>0</v>
      </c>
      <c r="J326" s="58">
        <f t="shared" ref="J326:J389" si="5">F326/D326*100</f>
        <v>6.3694267515923561E-5</v>
      </c>
    </row>
    <row r="327" spans="1:10" x14ac:dyDescent="0.2">
      <c r="A327" s="56" t="s">
        <v>283</v>
      </c>
      <c r="B327" s="56" t="s">
        <v>216</v>
      </c>
      <c r="C327" s="57">
        <v>120000</v>
      </c>
      <c r="D327" s="57">
        <v>120000</v>
      </c>
      <c r="E327" s="57">
        <v>0</v>
      </c>
      <c r="F327" s="57">
        <v>0</v>
      </c>
      <c r="G327" s="57">
        <v>120000</v>
      </c>
      <c r="H327" s="57">
        <v>0</v>
      </c>
      <c r="I327" s="57">
        <v>0</v>
      </c>
      <c r="J327" s="58">
        <f t="shared" si="5"/>
        <v>0</v>
      </c>
    </row>
    <row r="328" spans="1:10" x14ac:dyDescent="0.2">
      <c r="A328" s="56" t="s">
        <v>283</v>
      </c>
      <c r="B328" s="56" t="s">
        <v>213</v>
      </c>
      <c r="C328" s="57">
        <v>4130000</v>
      </c>
      <c r="D328" s="57">
        <v>3530000</v>
      </c>
      <c r="E328" s="57">
        <v>7396</v>
      </c>
      <c r="F328" s="57">
        <v>7396</v>
      </c>
      <c r="G328" s="57">
        <v>3522604</v>
      </c>
      <c r="H328" s="57">
        <v>0</v>
      </c>
      <c r="I328" s="57">
        <v>0</v>
      </c>
      <c r="J328" s="58">
        <f t="shared" si="5"/>
        <v>0.20951841359773371</v>
      </c>
    </row>
    <row r="329" spans="1:10" x14ac:dyDescent="0.2">
      <c r="A329" s="56" t="s">
        <v>283</v>
      </c>
      <c r="B329" s="56" t="s">
        <v>204</v>
      </c>
      <c r="C329" s="57">
        <v>3000000</v>
      </c>
      <c r="D329" s="57">
        <v>3000000</v>
      </c>
      <c r="E329" s="57">
        <v>0</v>
      </c>
      <c r="F329" s="57">
        <v>0</v>
      </c>
      <c r="G329" s="57">
        <v>3000000</v>
      </c>
      <c r="H329" s="57">
        <v>0</v>
      </c>
      <c r="I329" s="57">
        <v>0</v>
      </c>
      <c r="J329" s="58">
        <f t="shared" si="5"/>
        <v>0</v>
      </c>
    </row>
    <row r="330" spans="1:10" x14ac:dyDescent="0.2">
      <c r="A330" s="56" t="s">
        <v>283</v>
      </c>
      <c r="B330" s="56" t="s">
        <v>226</v>
      </c>
      <c r="C330" s="57">
        <v>3534000</v>
      </c>
      <c r="D330" s="57">
        <v>3534000</v>
      </c>
      <c r="E330" s="57">
        <v>0</v>
      </c>
      <c r="F330" s="57">
        <v>0</v>
      </c>
      <c r="G330" s="57">
        <v>3534000</v>
      </c>
      <c r="H330" s="57">
        <v>0</v>
      </c>
      <c r="I330" s="57">
        <v>0</v>
      </c>
      <c r="J330" s="58">
        <f t="shared" si="5"/>
        <v>0</v>
      </c>
    </row>
    <row r="331" spans="1:10" x14ac:dyDescent="0.2">
      <c r="A331" s="56" t="s">
        <v>283</v>
      </c>
      <c r="B331" s="56" t="s">
        <v>207</v>
      </c>
      <c r="C331" s="57">
        <v>2646000</v>
      </c>
      <c r="D331" s="57">
        <v>2645000</v>
      </c>
      <c r="E331" s="57">
        <v>0</v>
      </c>
      <c r="F331" s="57">
        <v>0</v>
      </c>
      <c r="G331" s="57">
        <v>2645000</v>
      </c>
      <c r="H331" s="57">
        <v>0</v>
      </c>
      <c r="I331" s="57">
        <v>0</v>
      </c>
      <c r="J331" s="58">
        <f t="shared" si="5"/>
        <v>0</v>
      </c>
    </row>
    <row r="332" spans="1:10" x14ac:dyDescent="0.2">
      <c r="A332" s="56" t="s">
        <v>283</v>
      </c>
      <c r="B332" s="56" t="s">
        <v>284</v>
      </c>
      <c r="C332" s="57">
        <v>0</v>
      </c>
      <c r="D332" s="57">
        <v>0</v>
      </c>
      <c r="E332" s="57">
        <v>10037234</v>
      </c>
      <c r="F332" s="57">
        <v>10037234</v>
      </c>
      <c r="G332" s="57">
        <v>-10037234</v>
      </c>
      <c r="H332" s="57">
        <v>0</v>
      </c>
      <c r="I332" s="57">
        <v>0</v>
      </c>
      <c r="J332" s="58"/>
    </row>
    <row r="333" spans="1:10" x14ac:dyDescent="0.2">
      <c r="A333" s="56" t="s">
        <v>283</v>
      </c>
      <c r="B333" s="56" t="s">
        <v>210</v>
      </c>
      <c r="C333" s="57">
        <v>0</v>
      </c>
      <c r="D333" s="57">
        <v>0</v>
      </c>
      <c r="E333" s="57">
        <v>2851810</v>
      </c>
      <c r="F333" s="57">
        <v>2851810</v>
      </c>
      <c r="G333" s="57">
        <v>-2851810</v>
      </c>
      <c r="H333" s="57">
        <v>0</v>
      </c>
      <c r="I333" s="57">
        <v>2524500</v>
      </c>
      <c r="J333" s="58"/>
    </row>
    <row r="334" spans="1:10" x14ac:dyDescent="0.2">
      <c r="A334" s="56" t="s">
        <v>283</v>
      </c>
      <c r="B334" s="56" t="s">
        <v>219</v>
      </c>
      <c r="C334" s="57">
        <v>0</v>
      </c>
      <c r="D334" s="57">
        <v>0</v>
      </c>
      <c r="E334" s="57">
        <v>516676</v>
      </c>
      <c r="F334" s="57">
        <v>516676</v>
      </c>
      <c r="G334" s="57">
        <v>-516676</v>
      </c>
      <c r="H334" s="57">
        <v>0</v>
      </c>
      <c r="I334" s="57">
        <v>0</v>
      </c>
      <c r="J334" s="58"/>
    </row>
    <row r="335" spans="1:10" x14ac:dyDescent="0.2">
      <c r="A335" s="56" t="s">
        <v>283</v>
      </c>
      <c r="B335" s="56" t="s">
        <v>211</v>
      </c>
      <c r="C335" s="57">
        <v>0</v>
      </c>
      <c r="D335" s="57">
        <v>0</v>
      </c>
      <c r="E335" s="57">
        <v>10045576</v>
      </c>
      <c r="F335" s="57">
        <v>10045576</v>
      </c>
      <c r="G335" s="57">
        <v>-10045576</v>
      </c>
      <c r="H335" s="57">
        <v>0</v>
      </c>
      <c r="I335" s="57">
        <v>9350000</v>
      </c>
      <c r="J335" s="58"/>
    </row>
    <row r="336" spans="1:10" x14ac:dyDescent="0.2">
      <c r="A336" s="56" t="s">
        <v>283</v>
      </c>
      <c r="B336" s="56" t="s">
        <v>212</v>
      </c>
      <c r="C336" s="57">
        <v>0</v>
      </c>
      <c r="D336" s="57">
        <v>0</v>
      </c>
      <c r="E336" s="57">
        <v>391503</v>
      </c>
      <c r="F336" s="57">
        <v>391503</v>
      </c>
      <c r="G336" s="57">
        <v>-482047</v>
      </c>
      <c r="H336" s="57">
        <v>90544</v>
      </c>
      <c r="I336" s="57">
        <v>0</v>
      </c>
      <c r="J336" s="58"/>
    </row>
    <row r="337" spans="1:10" x14ac:dyDescent="0.2">
      <c r="A337" s="56" t="s">
        <v>283</v>
      </c>
      <c r="B337" s="56" t="s">
        <v>216</v>
      </c>
      <c r="C337" s="57">
        <v>0</v>
      </c>
      <c r="D337" s="57">
        <v>0</v>
      </c>
      <c r="E337" s="57">
        <v>89074</v>
      </c>
      <c r="F337" s="57">
        <v>89074</v>
      </c>
      <c r="G337" s="57">
        <v>-89074</v>
      </c>
      <c r="H337" s="57">
        <v>0</v>
      </c>
      <c r="I337" s="57">
        <v>0</v>
      </c>
      <c r="J337" s="58"/>
    </row>
    <row r="338" spans="1:10" x14ac:dyDescent="0.2">
      <c r="A338" s="56" t="s">
        <v>283</v>
      </c>
      <c r="B338" s="56" t="s">
        <v>204</v>
      </c>
      <c r="C338" s="57">
        <v>0</v>
      </c>
      <c r="D338" s="57">
        <v>0</v>
      </c>
      <c r="E338" s="57">
        <v>405000</v>
      </c>
      <c r="F338" s="57">
        <v>405000</v>
      </c>
      <c r="G338" s="57">
        <v>-405000</v>
      </c>
      <c r="H338" s="57">
        <v>0</v>
      </c>
      <c r="I338" s="57">
        <v>0</v>
      </c>
      <c r="J338" s="58"/>
    </row>
    <row r="339" spans="1:10" x14ac:dyDescent="0.2">
      <c r="A339" s="56" t="s">
        <v>283</v>
      </c>
      <c r="B339" s="56" t="s">
        <v>226</v>
      </c>
      <c r="C339" s="57">
        <v>0</v>
      </c>
      <c r="D339" s="57">
        <v>0</v>
      </c>
      <c r="E339" s="57">
        <v>1016480</v>
      </c>
      <c r="F339" s="57">
        <v>1016480</v>
      </c>
      <c r="G339" s="57">
        <v>-1076480</v>
      </c>
      <c r="H339" s="57">
        <v>60000</v>
      </c>
      <c r="I339" s="57">
        <v>0</v>
      </c>
      <c r="J339" s="58"/>
    </row>
    <row r="340" spans="1:10" x14ac:dyDescent="0.2">
      <c r="A340" s="56" t="s">
        <v>283</v>
      </c>
      <c r="B340" s="56" t="s">
        <v>207</v>
      </c>
      <c r="C340" s="57">
        <v>0</v>
      </c>
      <c r="D340" s="57">
        <v>0</v>
      </c>
      <c r="E340" s="57">
        <v>671341</v>
      </c>
      <c r="F340" s="57">
        <v>671341</v>
      </c>
      <c r="G340" s="57">
        <v>-946691</v>
      </c>
      <c r="H340" s="57">
        <v>275350</v>
      </c>
      <c r="I340" s="57">
        <v>0</v>
      </c>
      <c r="J340" s="58"/>
    </row>
    <row r="341" spans="1:10" x14ac:dyDescent="0.2">
      <c r="A341" s="56" t="s">
        <v>286</v>
      </c>
      <c r="B341" s="56" t="s">
        <v>213</v>
      </c>
      <c r="C341" s="57">
        <v>0</v>
      </c>
      <c r="D341" s="57">
        <v>970000</v>
      </c>
      <c r="E341" s="57">
        <v>0</v>
      </c>
      <c r="F341" s="57">
        <v>0</v>
      </c>
      <c r="G341" s="57">
        <v>970000</v>
      </c>
      <c r="H341" s="57">
        <v>0</v>
      </c>
      <c r="I341" s="57">
        <v>0</v>
      </c>
      <c r="J341" s="58">
        <f t="shared" si="5"/>
        <v>0</v>
      </c>
    </row>
    <row r="342" spans="1:10" x14ac:dyDescent="0.2">
      <c r="A342" s="56" t="s">
        <v>286</v>
      </c>
      <c r="B342" s="56" t="s">
        <v>258</v>
      </c>
      <c r="C342" s="57">
        <v>0</v>
      </c>
      <c r="D342" s="57">
        <v>130000</v>
      </c>
      <c r="E342" s="57">
        <v>0</v>
      </c>
      <c r="F342" s="57">
        <v>0</v>
      </c>
      <c r="G342" s="57">
        <v>130000</v>
      </c>
      <c r="H342" s="57">
        <v>0</v>
      </c>
      <c r="I342" s="57">
        <v>0</v>
      </c>
      <c r="J342" s="58">
        <f t="shared" si="5"/>
        <v>0</v>
      </c>
    </row>
    <row r="343" spans="1:10" x14ac:dyDescent="0.2">
      <c r="A343" s="56" t="s">
        <v>286</v>
      </c>
      <c r="B343" s="56" t="s">
        <v>213</v>
      </c>
      <c r="C343" s="57">
        <v>0</v>
      </c>
      <c r="D343" s="57">
        <v>0</v>
      </c>
      <c r="E343" s="57">
        <v>960133</v>
      </c>
      <c r="F343" s="57">
        <v>960133</v>
      </c>
      <c r="G343" s="57">
        <v>-960133</v>
      </c>
      <c r="H343" s="57">
        <v>0</v>
      </c>
      <c r="I343" s="57">
        <v>0</v>
      </c>
      <c r="J343" s="58"/>
    </row>
    <row r="344" spans="1:10" x14ac:dyDescent="0.2">
      <c r="A344" s="56" t="s">
        <v>286</v>
      </c>
      <c r="B344" s="56" t="s">
        <v>258</v>
      </c>
      <c r="C344" s="57">
        <v>0</v>
      </c>
      <c r="D344" s="57">
        <v>0</v>
      </c>
      <c r="E344" s="57">
        <v>177798</v>
      </c>
      <c r="F344" s="57">
        <v>177798</v>
      </c>
      <c r="G344" s="57">
        <v>-177798</v>
      </c>
      <c r="H344" s="57">
        <v>0</v>
      </c>
      <c r="I344" s="57">
        <v>0</v>
      </c>
      <c r="J344" s="58"/>
    </row>
    <row r="345" spans="1:10" x14ac:dyDescent="0.2">
      <c r="A345" s="56" t="s">
        <v>286</v>
      </c>
      <c r="B345" s="56" t="s">
        <v>287</v>
      </c>
      <c r="C345" s="57">
        <v>0</v>
      </c>
      <c r="D345" s="57">
        <v>32000</v>
      </c>
      <c r="E345" s="57">
        <v>31490</v>
      </c>
      <c r="F345" s="57">
        <v>31490</v>
      </c>
      <c r="G345" s="57">
        <v>510</v>
      </c>
      <c r="H345" s="57">
        <v>0</v>
      </c>
      <c r="I345" s="57">
        <v>0</v>
      </c>
      <c r="J345" s="58">
        <f t="shared" si="5"/>
        <v>98.40625</v>
      </c>
    </row>
    <row r="346" spans="1:10" x14ac:dyDescent="0.2">
      <c r="A346" s="56" t="s">
        <v>288</v>
      </c>
      <c r="B346" s="56" t="s">
        <v>212</v>
      </c>
      <c r="C346" s="57">
        <v>0</v>
      </c>
      <c r="D346" s="57">
        <v>0</v>
      </c>
      <c r="E346" s="57">
        <v>1366200</v>
      </c>
      <c r="F346" s="57">
        <v>1366200</v>
      </c>
      <c r="G346" s="57">
        <v>-1366200</v>
      </c>
      <c r="H346" s="57">
        <v>0</v>
      </c>
      <c r="I346" s="57">
        <v>0</v>
      </c>
      <c r="J346" s="58"/>
    </row>
    <row r="347" spans="1:10" x14ac:dyDescent="0.2">
      <c r="A347" s="56" t="s">
        <v>288</v>
      </c>
      <c r="B347" s="56" t="s">
        <v>289</v>
      </c>
      <c r="C347" s="57">
        <v>0</v>
      </c>
      <c r="D347" s="57">
        <v>8000000</v>
      </c>
      <c r="E347" s="57">
        <v>3627900</v>
      </c>
      <c r="F347" s="57">
        <v>3627900</v>
      </c>
      <c r="G347" s="57">
        <v>1160000</v>
      </c>
      <c r="H347" s="57">
        <v>3212100</v>
      </c>
      <c r="I347" s="57">
        <v>0</v>
      </c>
      <c r="J347" s="58">
        <f t="shared" si="5"/>
        <v>45.348749999999995</v>
      </c>
    </row>
    <row r="348" spans="1:10" x14ac:dyDescent="0.2">
      <c r="A348" s="56" t="s">
        <v>288</v>
      </c>
      <c r="B348" s="56" t="s">
        <v>208</v>
      </c>
      <c r="C348" s="57">
        <v>0</v>
      </c>
      <c r="D348" s="57">
        <v>1100000</v>
      </c>
      <c r="E348" s="57">
        <v>398066</v>
      </c>
      <c r="F348" s="57">
        <v>398066</v>
      </c>
      <c r="G348" s="57">
        <v>210800</v>
      </c>
      <c r="H348" s="57">
        <v>491134</v>
      </c>
      <c r="I348" s="57">
        <v>0</v>
      </c>
      <c r="J348" s="58">
        <f t="shared" si="5"/>
        <v>36.18781818181818</v>
      </c>
    </row>
    <row r="349" spans="1:10" x14ac:dyDescent="0.2">
      <c r="A349" s="56" t="s">
        <v>288</v>
      </c>
      <c r="B349" s="56" t="s">
        <v>204</v>
      </c>
      <c r="C349" s="57">
        <v>0</v>
      </c>
      <c r="D349" s="57">
        <v>0</v>
      </c>
      <c r="E349" s="57">
        <v>5860000</v>
      </c>
      <c r="F349" s="57">
        <v>5860000</v>
      </c>
      <c r="G349" s="57">
        <v>-6260000</v>
      </c>
      <c r="H349" s="57">
        <v>400000</v>
      </c>
      <c r="I349" s="57">
        <v>0</v>
      </c>
      <c r="J349" s="58"/>
    </row>
    <row r="350" spans="1:10" x14ac:dyDescent="0.2">
      <c r="A350" s="56" t="s">
        <v>288</v>
      </c>
      <c r="B350" s="56" t="s">
        <v>213</v>
      </c>
      <c r="C350" s="57">
        <v>0</v>
      </c>
      <c r="D350" s="57">
        <v>0</v>
      </c>
      <c r="E350" s="57">
        <v>3667000</v>
      </c>
      <c r="F350" s="57">
        <v>3667000</v>
      </c>
      <c r="G350" s="57">
        <v>-3667000</v>
      </c>
      <c r="H350" s="57">
        <v>0</v>
      </c>
      <c r="I350" s="57">
        <v>0</v>
      </c>
      <c r="J350" s="58"/>
    </row>
    <row r="351" spans="1:10" x14ac:dyDescent="0.2">
      <c r="A351" s="56" t="s">
        <v>290</v>
      </c>
      <c r="B351" s="56" t="s">
        <v>213</v>
      </c>
      <c r="C351" s="57">
        <v>27250000</v>
      </c>
      <c r="D351" s="57">
        <v>46803000</v>
      </c>
      <c r="E351" s="57">
        <v>6436786</v>
      </c>
      <c r="F351" s="57">
        <v>6436786</v>
      </c>
      <c r="G351" s="57">
        <v>37562721</v>
      </c>
      <c r="H351" s="57">
        <v>2803493</v>
      </c>
      <c r="I351" s="57">
        <v>6000000</v>
      </c>
      <c r="J351" s="58">
        <f t="shared" si="5"/>
        <v>13.752934640941819</v>
      </c>
    </row>
    <row r="352" spans="1:10" x14ac:dyDescent="0.2">
      <c r="A352" s="56" t="s">
        <v>290</v>
      </c>
      <c r="B352" s="56" t="s">
        <v>204</v>
      </c>
      <c r="C352" s="57">
        <v>28515000</v>
      </c>
      <c r="D352" s="57">
        <v>31875000</v>
      </c>
      <c r="E352" s="57">
        <v>4337450</v>
      </c>
      <c r="F352" s="57">
        <v>4337450</v>
      </c>
      <c r="G352" s="57">
        <v>26127550</v>
      </c>
      <c r="H352" s="57">
        <v>1410000</v>
      </c>
      <c r="I352" s="57">
        <v>0</v>
      </c>
      <c r="J352" s="58">
        <f t="shared" si="5"/>
        <v>13.607686274509803</v>
      </c>
    </row>
    <row r="353" spans="1:10" x14ac:dyDescent="0.2">
      <c r="A353" s="56" t="s">
        <v>290</v>
      </c>
      <c r="B353" s="56" t="s">
        <v>256</v>
      </c>
      <c r="C353" s="57">
        <v>0</v>
      </c>
      <c r="D353" s="57">
        <v>5000000</v>
      </c>
      <c r="E353" s="57">
        <v>0</v>
      </c>
      <c r="F353" s="57">
        <v>0</v>
      </c>
      <c r="G353" s="57">
        <v>5000000</v>
      </c>
      <c r="H353" s="57">
        <v>0</v>
      </c>
      <c r="I353" s="57">
        <v>0</v>
      </c>
      <c r="J353" s="58">
        <f t="shared" si="5"/>
        <v>0</v>
      </c>
    </row>
    <row r="354" spans="1:10" x14ac:dyDescent="0.2">
      <c r="A354" s="56" t="s">
        <v>290</v>
      </c>
      <c r="B354" s="56" t="s">
        <v>226</v>
      </c>
      <c r="C354" s="57">
        <v>2750000</v>
      </c>
      <c r="D354" s="57">
        <v>8595000</v>
      </c>
      <c r="E354" s="57">
        <v>44000</v>
      </c>
      <c r="F354" s="57">
        <v>44000</v>
      </c>
      <c r="G354" s="57">
        <v>8551000</v>
      </c>
      <c r="H354" s="57">
        <v>0</v>
      </c>
      <c r="I354" s="57">
        <v>0</v>
      </c>
      <c r="J354" s="58">
        <f t="shared" si="5"/>
        <v>0.51192553810354857</v>
      </c>
    </row>
    <row r="355" spans="1:10" x14ac:dyDescent="0.2">
      <c r="A355" s="56" t="s">
        <v>290</v>
      </c>
      <c r="B355" s="56" t="s">
        <v>205</v>
      </c>
      <c r="C355" s="57">
        <v>6656000</v>
      </c>
      <c r="D355" s="57">
        <v>9222000</v>
      </c>
      <c r="E355" s="57">
        <v>3931237</v>
      </c>
      <c r="F355" s="57">
        <v>3931237</v>
      </c>
      <c r="G355" s="57">
        <v>3721457</v>
      </c>
      <c r="H355" s="57">
        <v>1569306</v>
      </c>
      <c r="I355" s="57">
        <v>0</v>
      </c>
      <c r="J355" s="58">
        <f t="shared" si="5"/>
        <v>42.628898286705699</v>
      </c>
    </row>
    <row r="356" spans="1:10" x14ac:dyDescent="0.2">
      <c r="A356" s="56" t="s">
        <v>290</v>
      </c>
      <c r="B356" s="56" t="s">
        <v>275</v>
      </c>
      <c r="C356" s="57">
        <v>100000</v>
      </c>
      <c r="D356" s="57">
        <v>0</v>
      </c>
      <c r="E356" s="57">
        <v>0</v>
      </c>
      <c r="F356" s="57">
        <v>0</v>
      </c>
      <c r="G356" s="57">
        <v>0</v>
      </c>
      <c r="H356" s="57">
        <v>0</v>
      </c>
      <c r="I356" s="57">
        <v>0</v>
      </c>
      <c r="J356" s="58"/>
    </row>
    <row r="357" spans="1:10" x14ac:dyDescent="0.2">
      <c r="A357" s="56" t="s">
        <v>290</v>
      </c>
      <c r="B357" s="56" t="s">
        <v>260</v>
      </c>
      <c r="C357" s="57">
        <v>90000</v>
      </c>
      <c r="D357" s="57">
        <v>5290000</v>
      </c>
      <c r="E357" s="57">
        <v>146443</v>
      </c>
      <c r="F357" s="57">
        <v>146443</v>
      </c>
      <c r="G357" s="57">
        <v>5000000</v>
      </c>
      <c r="H357" s="57">
        <v>143557</v>
      </c>
      <c r="I357" s="57">
        <v>0</v>
      </c>
      <c r="J357" s="58">
        <f t="shared" si="5"/>
        <v>2.7682986767485822</v>
      </c>
    </row>
    <row r="358" spans="1:10" x14ac:dyDescent="0.2">
      <c r="A358" s="56" t="s">
        <v>290</v>
      </c>
      <c r="B358" s="56" t="s">
        <v>206</v>
      </c>
      <c r="C358" s="57">
        <v>22112000</v>
      </c>
      <c r="D358" s="57">
        <v>53858000</v>
      </c>
      <c r="E358" s="57">
        <v>3603170</v>
      </c>
      <c r="F358" s="57">
        <v>3603170</v>
      </c>
      <c r="G358" s="57">
        <v>49709644</v>
      </c>
      <c r="H358" s="57">
        <v>545186</v>
      </c>
      <c r="I358" s="57">
        <v>0</v>
      </c>
      <c r="J358" s="58">
        <f t="shared" si="5"/>
        <v>6.6901296000594153</v>
      </c>
    </row>
    <row r="359" spans="1:10" x14ac:dyDescent="0.2">
      <c r="A359" s="56" t="s">
        <v>290</v>
      </c>
      <c r="B359" s="56" t="s">
        <v>207</v>
      </c>
      <c r="C359" s="57">
        <v>9450000</v>
      </c>
      <c r="D359" s="57">
        <v>19250000</v>
      </c>
      <c r="E359" s="57">
        <v>1588956</v>
      </c>
      <c r="F359" s="57">
        <v>1588956</v>
      </c>
      <c r="G359" s="57">
        <v>16005159</v>
      </c>
      <c r="H359" s="57">
        <v>1655885</v>
      </c>
      <c r="I359" s="57">
        <v>27440</v>
      </c>
      <c r="J359" s="58">
        <f t="shared" si="5"/>
        <v>8.2543168831168821</v>
      </c>
    </row>
    <row r="360" spans="1:10" x14ac:dyDescent="0.2">
      <c r="A360" s="56" t="s">
        <v>290</v>
      </c>
      <c r="B360" s="56" t="s">
        <v>265</v>
      </c>
      <c r="C360" s="57">
        <v>2116000</v>
      </c>
      <c r="D360" s="57">
        <v>6271000</v>
      </c>
      <c r="E360" s="57">
        <v>0</v>
      </c>
      <c r="F360" s="57">
        <v>0</v>
      </c>
      <c r="G360" s="57">
        <v>6271000</v>
      </c>
      <c r="H360" s="57">
        <v>0</v>
      </c>
      <c r="I360" s="57">
        <v>0</v>
      </c>
      <c r="J360" s="58">
        <f t="shared" si="5"/>
        <v>0</v>
      </c>
    </row>
    <row r="361" spans="1:10" x14ac:dyDescent="0.2">
      <c r="A361" s="56" t="s">
        <v>290</v>
      </c>
      <c r="B361" s="56" t="s">
        <v>208</v>
      </c>
      <c r="C361" s="57">
        <v>2498000</v>
      </c>
      <c r="D361" s="57">
        <v>2498000</v>
      </c>
      <c r="E361" s="57">
        <v>794400</v>
      </c>
      <c r="F361" s="57">
        <v>794400</v>
      </c>
      <c r="G361" s="57">
        <v>298000</v>
      </c>
      <c r="H361" s="57">
        <v>1405600</v>
      </c>
      <c r="I361" s="57">
        <v>0</v>
      </c>
      <c r="J361" s="58">
        <f t="shared" si="5"/>
        <v>31.801441152922337</v>
      </c>
    </row>
    <row r="362" spans="1:10" x14ac:dyDescent="0.2">
      <c r="A362" s="56" t="s">
        <v>290</v>
      </c>
      <c r="B362" s="56" t="s">
        <v>262</v>
      </c>
      <c r="C362" s="57">
        <v>7090000</v>
      </c>
      <c r="D362" s="57">
        <v>7058000</v>
      </c>
      <c r="E362" s="57">
        <v>3246075</v>
      </c>
      <c r="F362" s="57">
        <v>3246075</v>
      </c>
      <c r="G362" s="57">
        <v>1116825</v>
      </c>
      <c r="H362" s="57">
        <v>2695100</v>
      </c>
      <c r="I362" s="57">
        <v>0</v>
      </c>
      <c r="J362" s="58">
        <f t="shared" si="5"/>
        <v>45.991428166619443</v>
      </c>
    </row>
    <row r="363" spans="1:10" x14ac:dyDescent="0.2">
      <c r="A363" s="56" t="s">
        <v>290</v>
      </c>
      <c r="B363" s="56" t="s">
        <v>209</v>
      </c>
      <c r="C363" s="57">
        <v>7000000</v>
      </c>
      <c r="D363" s="57">
        <v>7000000</v>
      </c>
      <c r="E363" s="57">
        <v>4436235</v>
      </c>
      <c r="F363" s="57">
        <v>4436235</v>
      </c>
      <c r="G363" s="57">
        <v>880000</v>
      </c>
      <c r="H363" s="57">
        <v>1683765</v>
      </c>
      <c r="I363" s="57">
        <v>0</v>
      </c>
      <c r="J363" s="58">
        <f t="shared" si="5"/>
        <v>63.374785714285721</v>
      </c>
    </row>
    <row r="364" spans="1:10" x14ac:dyDescent="0.2">
      <c r="A364" s="56" t="s">
        <v>290</v>
      </c>
      <c r="B364" s="56" t="s">
        <v>219</v>
      </c>
      <c r="C364" s="57">
        <v>7000000</v>
      </c>
      <c r="D364" s="57">
        <v>2617000</v>
      </c>
      <c r="E364" s="57">
        <v>0</v>
      </c>
      <c r="F364" s="57">
        <v>0</v>
      </c>
      <c r="G364" s="57">
        <v>2617000</v>
      </c>
      <c r="H364" s="57">
        <v>0</v>
      </c>
      <c r="I364" s="57">
        <v>0</v>
      </c>
      <c r="J364" s="58">
        <f t="shared" si="5"/>
        <v>0</v>
      </c>
    </row>
    <row r="365" spans="1:10" x14ac:dyDescent="0.2">
      <c r="A365" s="56" t="s">
        <v>290</v>
      </c>
      <c r="B365" s="56" t="s">
        <v>210</v>
      </c>
      <c r="C365" s="57">
        <v>5802000</v>
      </c>
      <c r="D365" s="57">
        <v>5156000</v>
      </c>
      <c r="E365" s="57">
        <v>0</v>
      </c>
      <c r="F365" s="57">
        <v>0</v>
      </c>
      <c r="G365" s="57">
        <v>5156000</v>
      </c>
      <c r="H365" s="57">
        <v>0</v>
      </c>
      <c r="I365" s="57">
        <v>0</v>
      </c>
      <c r="J365" s="58">
        <f t="shared" si="5"/>
        <v>0</v>
      </c>
    </row>
    <row r="366" spans="1:10" x14ac:dyDescent="0.2">
      <c r="A366" s="56" t="s">
        <v>290</v>
      </c>
      <c r="B366" s="56" t="s">
        <v>291</v>
      </c>
      <c r="C366" s="57">
        <v>0</v>
      </c>
      <c r="D366" s="57">
        <v>0</v>
      </c>
      <c r="E366" s="57">
        <v>0</v>
      </c>
      <c r="F366" s="57">
        <v>4350000000</v>
      </c>
      <c r="G366" s="57">
        <v>0</v>
      </c>
      <c r="H366" s="57">
        <v>-4350000000</v>
      </c>
      <c r="I366" s="57">
        <v>0</v>
      </c>
      <c r="J366" s="58"/>
    </row>
    <row r="367" spans="1:10" x14ac:dyDescent="0.2">
      <c r="A367" s="56" t="s">
        <v>290</v>
      </c>
      <c r="B367" s="56" t="s">
        <v>210</v>
      </c>
      <c r="C367" s="57">
        <v>0</v>
      </c>
      <c r="D367" s="57">
        <v>0</v>
      </c>
      <c r="E367" s="57">
        <v>483912</v>
      </c>
      <c r="F367" s="57">
        <v>483912</v>
      </c>
      <c r="G367" s="57">
        <v>-483912</v>
      </c>
      <c r="H367" s="57">
        <v>0</v>
      </c>
      <c r="I367" s="57">
        <v>0</v>
      </c>
      <c r="J367" s="58"/>
    </row>
    <row r="368" spans="1:10" x14ac:dyDescent="0.2">
      <c r="A368" s="56" t="s">
        <v>290</v>
      </c>
      <c r="B368" s="56" t="s">
        <v>219</v>
      </c>
      <c r="C368" s="57">
        <v>0</v>
      </c>
      <c r="D368" s="57">
        <v>0</v>
      </c>
      <c r="E368" s="57">
        <v>1724264</v>
      </c>
      <c r="F368" s="57">
        <v>1724264</v>
      </c>
      <c r="G368" s="57">
        <v>-1724264</v>
      </c>
      <c r="H368" s="57">
        <v>0</v>
      </c>
      <c r="I368" s="57">
        <v>0</v>
      </c>
      <c r="J368" s="58"/>
    </row>
    <row r="369" spans="1:10" x14ac:dyDescent="0.2">
      <c r="A369" s="56" t="s">
        <v>290</v>
      </c>
      <c r="B369" s="56" t="s">
        <v>292</v>
      </c>
      <c r="C369" s="57">
        <v>0</v>
      </c>
      <c r="D369" s="57">
        <v>0</v>
      </c>
      <c r="E369" s="57">
        <v>68000</v>
      </c>
      <c r="F369" s="57">
        <v>68000</v>
      </c>
      <c r="G369" s="57">
        <v>-68000</v>
      </c>
      <c r="H369" s="57">
        <v>0</v>
      </c>
      <c r="I369" s="57">
        <v>0</v>
      </c>
      <c r="J369" s="58"/>
    </row>
    <row r="370" spans="1:10" x14ac:dyDescent="0.2">
      <c r="A370" s="56" t="s">
        <v>290</v>
      </c>
      <c r="B370" s="56" t="s">
        <v>214</v>
      </c>
      <c r="C370" s="57">
        <v>0</v>
      </c>
      <c r="D370" s="57">
        <v>0</v>
      </c>
      <c r="E370" s="57">
        <v>1821951</v>
      </c>
      <c r="F370" s="57">
        <v>1821951</v>
      </c>
      <c r="G370" s="57">
        <v>-1821951</v>
      </c>
      <c r="H370" s="57">
        <v>0</v>
      </c>
      <c r="I370" s="57">
        <v>0</v>
      </c>
      <c r="J370" s="58"/>
    </row>
    <row r="371" spans="1:10" x14ac:dyDescent="0.2">
      <c r="A371" s="56" t="s">
        <v>290</v>
      </c>
      <c r="B371" s="56" t="s">
        <v>212</v>
      </c>
      <c r="C371" s="57">
        <v>0</v>
      </c>
      <c r="D371" s="57">
        <v>0</v>
      </c>
      <c r="E371" s="57">
        <v>10834584</v>
      </c>
      <c r="F371" s="57">
        <v>10834584</v>
      </c>
      <c r="G371" s="57">
        <v>-12302608</v>
      </c>
      <c r="H371" s="57">
        <v>1468024</v>
      </c>
      <c r="I371" s="57">
        <v>32400</v>
      </c>
      <c r="J371" s="58"/>
    </row>
    <row r="372" spans="1:10" x14ac:dyDescent="0.2">
      <c r="A372" s="56" t="s">
        <v>290</v>
      </c>
      <c r="B372" s="56" t="s">
        <v>216</v>
      </c>
      <c r="C372" s="57">
        <v>0</v>
      </c>
      <c r="D372" s="57">
        <v>0</v>
      </c>
      <c r="E372" s="57">
        <v>424130</v>
      </c>
      <c r="F372" s="57">
        <v>424130</v>
      </c>
      <c r="G372" s="57">
        <v>-424130</v>
      </c>
      <c r="H372" s="57">
        <v>0</v>
      </c>
      <c r="I372" s="57">
        <v>0</v>
      </c>
      <c r="J372" s="58"/>
    </row>
    <row r="373" spans="1:10" x14ac:dyDescent="0.2">
      <c r="A373" s="56" t="s">
        <v>290</v>
      </c>
      <c r="B373" s="56" t="s">
        <v>206</v>
      </c>
      <c r="C373" s="57">
        <v>0</v>
      </c>
      <c r="D373" s="57">
        <v>0</v>
      </c>
      <c r="E373" s="57">
        <v>31620056</v>
      </c>
      <c r="F373" s="57">
        <v>31620056</v>
      </c>
      <c r="G373" s="57">
        <v>-35757056</v>
      </c>
      <c r="H373" s="57">
        <v>4137000</v>
      </c>
      <c r="I373" s="57">
        <v>0</v>
      </c>
      <c r="J373" s="58"/>
    </row>
    <row r="374" spans="1:10" x14ac:dyDescent="0.2">
      <c r="A374" s="56" t="s">
        <v>290</v>
      </c>
      <c r="B374" s="56" t="s">
        <v>207</v>
      </c>
      <c r="C374" s="57">
        <v>0</v>
      </c>
      <c r="D374" s="57">
        <v>0</v>
      </c>
      <c r="E374" s="57">
        <v>5412582</v>
      </c>
      <c r="F374" s="57">
        <v>5412582</v>
      </c>
      <c r="G374" s="57">
        <v>-5518521</v>
      </c>
      <c r="H374" s="57">
        <v>105939</v>
      </c>
      <c r="I374" s="57">
        <v>0</v>
      </c>
      <c r="J374" s="58"/>
    </row>
    <row r="375" spans="1:10" x14ac:dyDescent="0.2">
      <c r="A375" s="56" t="s">
        <v>290</v>
      </c>
      <c r="B375" s="56" t="s">
        <v>258</v>
      </c>
      <c r="C375" s="57">
        <v>0</v>
      </c>
      <c r="D375" s="57">
        <v>0</v>
      </c>
      <c r="E375" s="57">
        <v>24811</v>
      </c>
      <c r="F375" s="57">
        <v>24811</v>
      </c>
      <c r="G375" s="57">
        <v>-24811</v>
      </c>
      <c r="H375" s="57">
        <v>0</v>
      </c>
      <c r="I375" s="57">
        <v>0</v>
      </c>
      <c r="J375" s="58"/>
    </row>
    <row r="376" spans="1:10" x14ac:dyDescent="0.2">
      <c r="A376" s="56" t="s">
        <v>290</v>
      </c>
      <c r="B376" s="56" t="s">
        <v>213</v>
      </c>
      <c r="C376" s="57">
        <v>0</v>
      </c>
      <c r="D376" s="57">
        <v>0</v>
      </c>
      <c r="E376" s="57">
        <v>11669987</v>
      </c>
      <c r="F376" s="57">
        <v>11669987</v>
      </c>
      <c r="G376" s="57">
        <v>-12724987</v>
      </c>
      <c r="H376" s="57">
        <v>1055000</v>
      </c>
      <c r="I376" s="57">
        <v>0</v>
      </c>
      <c r="J376" s="58"/>
    </row>
    <row r="377" spans="1:10" x14ac:dyDescent="0.2">
      <c r="A377" s="56" t="s">
        <v>290</v>
      </c>
      <c r="B377" s="56" t="s">
        <v>204</v>
      </c>
      <c r="C377" s="57">
        <v>0</v>
      </c>
      <c r="D377" s="57">
        <v>0</v>
      </c>
      <c r="E377" s="57">
        <v>11013200</v>
      </c>
      <c r="F377" s="57">
        <v>11013200</v>
      </c>
      <c r="G377" s="57">
        <v>-13597400</v>
      </c>
      <c r="H377" s="57">
        <v>2584200</v>
      </c>
      <c r="I377" s="57">
        <v>0</v>
      </c>
      <c r="J377" s="58"/>
    </row>
    <row r="378" spans="1:10" x14ac:dyDescent="0.2">
      <c r="A378" s="56" t="s">
        <v>290</v>
      </c>
      <c r="B378" s="56" t="s">
        <v>226</v>
      </c>
      <c r="C378" s="57">
        <v>0</v>
      </c>
      <c r="D378" s="57">
        <v>0</v>
      </c>
      <c r="E378" s="57">
        <v>1874557</v>
      </c>
      <c r="F378" s="57">
        <v>1874557</v>
      </c>
      <c r="G378" s="57">
        <v>-2456545</v>
      </c>
      <c r="H378" s="57">
        <v>581988</v>
      </c>
      <c r="I378" s="57">
        <v>0</v>
      </c>
      <c r="J378" s="58"/>
    </row>
    <row r="379" spans="1:10" x14ac:dyDescent="0.2">
      <c r="A379" s="56" t="s">
        <v>290</v>
      </c>
      <c r="B379" s="56" t="s">
        <v>292</v>
      </c>
      <c r="C379" s="57">
        <v>4490000</v>
      </c>
      <c r="D379" s="57">
        <v>4490000</v>
      </c>
      <c r="E379" s="57">
        <v>0</v>
      </c>
      <c r="F379" s="57">
        <v>0</v>
      </c>
      <c r="G379" s="57">
        <v>4490000</v>
      </c>
      <c r="H379" s="57">
        <v>0</v>
      </c>
      <c r="I379" s="57">
        <v>0</v>
      </c>
      <c r="J379" s="58">
        <f t="shared" si="5"/>
        <v>0</v>
      </c>
    </row>
    <row r="380" spans="1:10" x14ac:dyDescent="0.2">
      <c r="A380" s="56" t="s">
        <v>290</v>
      </c>
      <c r="B380" s="56" t="s">
        <v>205</v>
      </c>
      <c r="C380" s="57">
        <v>0</v>
      </c>
      <c r="D380" s="57">
        <v>0</v>
      </c>
      <c r="E380" s="57">
        <v>325301</v>
      </c>
      <c r="F380" s="57">
        <v>325301</v>
      </c>
      <c r="G380" s="57">
        <v>-325301</v>
      </c>
      <c r="H380" s="57">
        <v>0</v>
      </c>
      <c r="I380" s="57">
        <v>120000</v>
      </c>
      <c r="J380" s="58"/>
    </row>
    <row r="381" spans="1:10" x14ac:dyDescent="0.2">
      <c r="A381" s="56" t="s">
        <v>290</v>
      </c>
      <c r="B381" s="56" t="s">
        <v>211</v>
      </c>
      <c r="C381" s="57">
        <v>10000000</v>
      </c>
      <c r="D381" s="57">
        <v>10000000</v>
      </c>
      <c r="E381" s="57">
        <v>0</v>
      </c>
      <c r="F381" s="57">
        <v>0</v>
      </c>
      <c r="G381" s="57">
        <v>10000000</v>
      </c>
      <c r="H381" s="57">
        <v>0</v>
      </c>
      <c r="I381" s="57">
        <v>0</v>
      </c>
      <c r="J381" s="58">
        <f t="shared" si="5"/>
        <v>0</v>
      </c>
    </row>
    <row r="382" spans="1:10" x14ac:dyDescent="0.2">
      <c r="A382" s="56" t="s">
        <v>290</v>
      </c>
      <c r="B382" s="56" t="s">
        <v>223</v>
      </c>
      <c r="C382" s="57">
        <v>0</v>
      </c>
      <c r="D382" s="57">
        <v>2500000</v>
      </c>
      <c r="E382" s="57">
        <v>0</v>
      </c>
      <c r="F382" s="57">
        <v>0</v>
      </c>
      <c r="G382" s="57">
        <v>2500000</v>
      </c>
      <c r="H382" s="57">
        <v>0</v>
      </c>
      <c r="I382" s="57">
        <v>0</v>
      </c>
      <c r="J382" s="58">
        <f t="shared" si="5"/>
        <v>0</v>
      </c>
    </row>
    <row r="383" spans="1:10" x14ac:dyDescent="0.2">
      <c r="A383" s="56" t="s">
        <v>290</v>
      </c>
      <c r="B383" s="56" t="s">
        <v>293</v>
      </c>
      <c r="C383" s="57">
        <v>108883267</v>
      </c>
      <c r="D383" s="57">
        <v>9367469</v>
      </c>
      <c r="E383" s="57">
        <v>0</v>
      </c>
      <c r="F383" s="57">
        <v>0</v>
      </c>
      <c r="G383" s="57">
        <v>9367469</v>
      </c>
      <c r="H383" s="57">
        <v>0</v>
      </c>
      <c r="I383" s="57">
        <v>0</v>
      </c>
      <c r="J383" s="58">
        <f t="shared" si="5"/>
        <v>0</v>
      </c>
    </row>
    <row r="384" spans="1:10" x14ac:dyDescent="0.2">
      <c r="A384" s="56" t="s">
        <v>290</v>
      </c>
      <c r="B384" s="56" t="s">
        <v>214</v>
      </c>
      <c r="C384" s="57">
        <v>40000000</v>
      </c>
      <c r="D384" s="57">
        <v>52829000</v>
      </c>
      <c r="E384" s="57">
        <v>48750533</v>
      </c>
      <c r="F384" s="57">
        <v>48750533</v>
      </c>
      <c r="G384" s="57">
        <v>3970467</v>
      </c>
      <c r="H384" s="57">
        <v>108000</v>
      </c>
      <c r="I384" s="57">
        <v>0</v>
      </c>
      <c r="J384" s="58">
        <f t="shared" si="5"/>
        <v>92.279870904238209</v>
      </c>
    </row>
    <row r="385" spans="1:10" x14ac:dyDescent="0.2">
      <c r="A385" s="56" t="s">
        <v>290</v>
      </c>
      <c r="B385" s="56" t="s">
        <v>271</v>
      </c>
      <c r="C385" s="57">
        <v>79000</v>
      </c>
      <c r="D385" s="57">
        <v>79000</v>
      </c>
      <c r="E385" s="57">
        <v>78979</v>
      </c>
      <c r="F385" s="57">
        <v>78979</v>
      </c>
      <c r="G385" s="57">
        <v>21</v>
      </c>
      <c r="H385" s="57">
        <v>0</v>
      </c>
      <c r="I385" s="57">
        <v>0</v>
      </c>
      <c r="J385" s="58">
        <f t="shared" si="5"/>
        <v>99.973417721518985</v>
      </c>
    </row>
    <row r="386" spans="1:10" x14ac:dyDescent="0.2">
      <c r="A386" s="56" t="s">
        <v>290</v>
      </c>
      <c r="B386" s="56" t="s">
        <v>215</v>
      </c>
      <c r="C386" s="57">
        <v>35232000</v>
      </c>
      <c r="D386" s="57">
        <v>35232000</v>
      </c>
      <c r="E386" s="57">
        <v>24128000</v>
      </c>
      <c r="F386" s="57">
        <v>24128000</v>
      </c>
      <c r="G386" s="57">
        <v>0</v>
      </c>
      <c r="H386" s="57">
        <v>11104000</v>
      </c>
      <c r="I386" s="57">
        <v>0</v>
      </c>
      <c r="J386" s="58">
        <f t="shared" si="5"/>
        <v>68.483197093551311</v>
      </c>
    </row>
    <row r="387" spans="1:10" x14ac:dyDescent="0.2">
      <c r="A387" s="56" t="s">
        <v>290</v>
      </c>
      <c r="B387" s="56" t="s">
        <v>212</v>
      </c>
      <c r="C387" s="57">
        <v>17453000</v>
      </c>
      <c r="D387" s="57">
        <v>48035000</v>
      </c>
      <c r="E387" s="57">
        <v>1755775</v>
      </c>
      <c r="F387" s="57">
        <v>1755775</v>
      </c>
      <c r="G387" s="57">
        <v>45268109</v>
      </c>
      <c r="H387" s="57">
        <v>1011116</v>
      </c>
      <c r="I387" s="57">
        <v>7409</v>
      </c>
      <c r="J387" s="58">
        <f t="shared" si="5"/>
        <v>3.6551993338190902</v>
      </c>
    </row>
    <row r="388" spans="1:10" x14ac:dyDescent="0.2">
      <c r="A388" s="56" t="s">
        <v>290</v>
      </c>
      <c r="B388" s="56" t="s">
        <v>216</v>
      </c>
      <c r="C388" s="57">
        <v>1300000</v>
      </c>
      <c r="D388" s="57">
        <v>2698000</v>
      </c>
      <c r="E388" s="57">
        <v>12631</v>
      </c>
      <c r="F388" s="57">
        <v>12631</v>
      </c>
      <c r="G388" s="57">
        <v>2685369</v>
      </c>
      <c r="H388" s="57">
        <v>0</v>
      </c>
      <c r="I388" s="57">
        <v>12631</v>
      </c>
      <c r="J388" s="58">
        <f t="shared" si="5"/>
        <v>0.46816160118606381</v>
      </c>
    </row>
    <row r="389" spans="1:10" x14ac:dyDescent="0.2">
      <c r="A389" s="56" t="s">
        <v>290</v>
      </c>
      <c r="B389" s="56" t="s">
        <v>258</v>
      </c>
      <c r="C389" s="57">
        <v>280000</v>
      </c>
      <c r="D389" s="57">
        <v>1780000</v>
      </c>
      <c r="E389" s="57">
        <v>0</v>
      </c>
      <c r="F389" s="57">
        <v>0</v>
      </c>
      <c r="G389" s="57">
        <v>1780000</v>
      </c>
      <c r="H389" s="57">
        <v>0</v>
      </c>
      <c r="I389" s="57">
        <v>0</v>
      </c>
      <c r="J389" s="58">
        <f t="shared" si="5"/>
        <v>0</v>
      </c>
    </row>
  </sheetData>
  <sheetProtection selectLockedCells="1" selectUnlockedCells="1"/>
  <mergeCells count="2">
    <mergeCell ref="A1:C1"/>
    <mergeCell ref="H1:J1"/>
  </mergeCells>
  <pageMargins left="0.78749999999999998" right="0.78749999999999998" top="1.0249999999999999" bottom="1.1638888888888888" header="0.78749999999999998" footer="0.78749999999999998"/>
  <pageSetup paperSize="9" orientation="portrait" useFirstPageNumber="1" horizontalDpi="300" verticalDpi="300"/>
  <headerFooter alignWithMargins="0">
    <oddHeader>&amp;CRészletező kódok listája</oddHeader>
    <oddFooter>&amp;Coldal: &amp;P/&amp;N
exportálva: 2024-09-10 15:27 ( MP)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7E569-5969-4C4A-BC36-904A04B3C489}">
  <dimension ref="A1:G52"/>
  <sheetViews>
    <sheetView zoomScaleNormal="100" workbookViewId="0">
      <selection activeCell="F2" sqref="F2"/>
    </sheetView>
  </sheetViews>
  <sheetFormatPr defaultColWidth="11.5703125" defaultRowHeight="12.75" x14ac:dyDescent="0.2"/>
  <cols>
    <col min="1" max="1" width="87.85546875" style="52" customWidth="1"/>
    <col min="2" max="2" width="16.5703125" style="52" bestFit="1" customWidth="1"/>
    <col min="3" max="3" width="19.5703125" style="52" bestFit="1" customWidth="1"/>
    <col min="4" max="4" width="18.28515625" style="52" bestFit="1" customWidth="1"/>
    <col min="5" max="5" width="17.7109375" style="52" bestFit="1" customWidth="1"/>
    <col min="6" max="6" width="8.7109375" style="52" bestFit="1" customWidth="1"/>
    <col min="7" max="7" width="11.28515625" style="52" customWidth="1"/>
    <col min="8" max="256" width="11.5703125" style="52"/>
    <col min="257" max="257" width="87.85546875" style="52" customWidth="1"/>
    <col min="258" max="258" width="16.5703125" style="52" bestFit="1" customWidth="1"/>
    <col min="259" max="259" width="19.5703125" style="52" bestFit="1" customWidth="1"/>
    <col min="260" max="260" width="18.28515625" style="52" bestFit="1" customWidth="1"/>
    <col min="261" max="261" width="17.7109375" style="52" bestFit="1" customWidth="1"/>
    <col min="262" max="262" width="8.7109375" style="52" bestFit="1" customWidth="1"/>
    <col min="263" max="263" width="11.28515625" style="52" customWidth="1"/>
    <col min="264" max="512" width="11.5703125" style="52"/>
    <col min="513" max="513" width="87.85546875" style="52" customWidth="1"/>
    <col min="514" max="514" width="16.5703125" style="52" bestFit="1" customWidth="1"/>
    <col min="515" max="515" width="19.5703125" style="52" bestFit="1" customWidth="1"/>
    <col min="516" max="516" width="18.28515625" style="52" bestFit="1" customWidth="1"/>
    <col min="517" max="517" width="17.7109375" style="52" bestFit="1" customWidth="1"/>
    <col min="518" max="518" width="8.7109375" style="52" bestFit="1" customWidth="1"/>
    <col min="519" max="519" width="11.28515625" style="52" customWidth="1"/>
    <col min="520" max="768" width="11.5703125" style="52"/>
    <col min="769" max="769" width="87.85546875" style="52" customWidth="1"/>
    <col min="770" max="770" width="16.5703125" style="52" bestFit="1" customWidth="1"/>
    <col min="771" max="771" width="19.5703125" style="52" bestFit="1" customWidth="1"/>
    <col min="772" max="772" width="18.28515625" style="52" bestFit="1" customWidth="1"/>
    <col min="773" max="773" width="17.7109375" style="52" bestFit="1" customWidth="1"/>
    <col min="774" max="774" width="8.7109375" style="52" bestFit="1" customWidth="1"/>
    <col min="775" max="775" width="11.28515625" style="52" customWidth="1"/>
    <col min="776" max="1024" width="11.5703125" style="52"/>
    <col min="1025" max="1025" width="87.85546875" style="52" customWidth="1"/>
    <col min="1026" max="1026" width="16.5703125" style="52" bestFit="1" customWidth="1"/>
    <col min="1027" max="1027" width="19.5703125" style="52" bestFit="1" customWidth="1"/>
    <col min="1028" max="1028" width="18.28515625" style="52" bestFit="1" customWidth="1"/>
    <col min="1029" max="1029" width="17.7109375" style="52" bestFit="1" customWidth="1"/>
    <col min="1030" max="1030" width="8.7109375" style="52" bestFit="1" customWidth="1"/>
    <col min="1031" max="1031" width="11.28515625" style="52" customWidth="1"/>
    <col min="1032" max="1280" width="11.5703125" style="52"/>
    <col min="1281" max="1281" width="87.85546875" style="52" customWidth="1"/>
    <col min="1282" max="1282" width="16.5703125" style="52" bestFit="1" customWidth="1"/>
    <col min="1283" max="1283" width="19.5703125" style="52" bestFit="1" customWidth="1"/>
    <col min="1284" max="1284" width="18.28515625" style="52" bestFit="1" customWidth="1"/>
    <col min="1285" max="1285" width="17.7109375" style="52" bestFit="1" customWidth="1"/>
    <col min="1286" max="1286" width="8.7109375" style="52" bestFit="1" customWidth="1"/>
    <col min="1287" max="1287" width="11.28515625" style="52" customWidth="1"/>
    <col min="1288" max="1536" width="11.5703125" style="52"/>
    <col min="1537" max="1537" width="87.85546875" style="52" customWidth="1"/>
    <col min="1538" max="1538" width="16.5703125" style="52" bestFit="1" customWidth="1"/>
    <col min="1539" max="1539" width="19.5703125" style="52" bestFit="1" customWidth="1"/>
    <col min="1540" max="1540" width="18.28515625" style="52" bestFit="1" customWidth="1"/>
    <col min="1541" max="1541" width="17.7109375" style="52" bestFit="1" customWidth="1"/>
    <col min="1542" max="1542" width="8.7109375" style="52" bestFit="1" customWidth="1"/>
    <col min="1543" max="1543" width="11.28515625" style="52" customWidth="1"/>
    <col min="1544" max="1792" width="11.5703125" style="52"/>
    <col min="1793" max="1793" width="87.85546875" style="52" customWidth="1"/>
    <col min="1794" max="1794" width="16.5703125" style="52" bestFit="1" customWidth="1"/>
    <col min="1795" max="1795" width="19.5703125" style="52" bestFit="1" customWidth="1"/>
    <col min="1796" max="1796" width="18.28515625" style="52" bestFit="1" customWidth="1"/>
    <col min="1797" max="1797" width="17.7109375" style="52" bestFit="1" customWidth="1"/>
    <col min="1798" max="1798" width="8.7109375" style="52" bestFit="1" customWidth="1"/>
    <col min="1799" max="1799" width="11.28515625" style="52" customWidth="1"/>
    <col min="1800" max="2048" width="11.5703125" style="52"/>
    <col min="2049" max="2049" width="87.85546875" style="52" customWidth="1"/>
    <col min="2050" max="2050" width="16.5703125" style="52" bestFit="1" customWidth="1"/>
    <col min="2051" max="2051" width="19.5703125" style="52" bestFit="1" customWidth="1"/>
    <col min="2052" max="2052" width="18.28515625" style="52" bestFit="1" customWidth="1"/>
    <col min="2053" max="2053" width="17.7109375" style="52" bestFit="1" customWidth="1"/>
    <col min="2054" max="2054" width="8.7109375" style="52" bestFit="1" customWidth="1"/>
    <col min="2055" max="2055" width="11.28515625" style="52" customWidth="1"/>
    <col min="2056" max="2304" width="11.5703125" style="52"/>
    <col min="2305" max="2305" width="87.85546875" style="52" customWidth="1"/>
    <col min="2306" max="2306" width="16.5703125" style="52" bestFit="1" customWidth="1"/>
    <col min="2307" max="2307" width="19.5703125" style="52" bestFit="1" customWidth="1"/>
    <col min="2308" max="2308" width="18.28515625" style="52" bestFit="1" customWidth="1"/>
    <col min="2309" max="2309" width="17.7109375" style="52" bestFit="1" customWidth="1"/>
    <col min="2310" max="2310" width="8.7109375" style="52" bestFit="1" customWidth="1"/>
    <col min="2311" max="2311" width="11.28515625" style="52" customWidth="1"/>
    <col min="2312" max="2560" width="11.5703125" style="52"/>
    <col min="2561" max="2561" width="87.85546875" style="52" customWidth="1"/>
    <col min="2562" max="2562" width="16.5703125" style="52" bestFit="1" customWidth="1"/>
    <col min="2563" max="2563" width="19.5703125" style="52" bestFit="1" customWidth="1"/>
    <col min="2564" max="2564" width="18.28515625" style="52" bestFit="1" customWidth="1"/>
    <col min="2565" max="2565" width="17.7109375" style="52" bestFit="1" customWidth="1"/>
    <col min="2566" max="2566" width="8.7109375" style="52" bestFit="1" customWidth="1"/>
    <col min="2567" max="2567" width="11.28515625" style="52" customWidth="1"/>
    <col min="2568" max="2816" width="11.5703125" style="52"/>
    <col min="2817" max="2817" width="87.85546875" style="52" customWidth="1"/>
    <col min="2818" max="2818" width="16.5703125" style="52" bestFit="1" customWidth="1"/>
    <col min="2819" max="2819" width="19.5703125" style="52" bestFit="1" customWidth="1"/>
    <col min="2820" max="2820" width="18.28515625" style="52" bestFit="1" customWidth="1"/>
    <col min="2821" max="2821" width="17.7109375" style="52" bestFit="1" customWidth="1"/>
    <col min="2822" max="2822" width="8.7109375" style="52" bestFit="1" customWidth="1"/>
    <col min="2823" max="2823" width="11.28515625" style="52" customWidth="1"/>
    <col min="2824" max="3072" width="11.5703125" style="52"/>
    <col min="3073" max="3073" width="87.85546875" style="52" customWidth="1"/>
    <col min="3074" max="3074" width="16.5703125" style="52" bestFit="1" customWidth="1"/>
    <col min="3075" max="3075" width="19.5703125" style="52" bestFit="1" customWidth="1"/>
    <col min="3076" max="3076" width="18.28515625" style="52" bestFit="1" customWidth="1"/>
    <col min="3077" max="3077" width="17.7109375" style="52" bestFit="1" customWidth="1"/>
    <col min="3078" max="3078" width="8.7109375" style="52" bestFit="1" customWidth="1"/>
    <col min="3079" max="3079" width="11.28515625" style="52" customWidth="1"/>
    <col min="3080" max="3328" width="11.5703125" style="52"/>
    <col min="3329" max="3329" width="87.85546875" style="52" customWidth="1"/>
    <col min="3330" max="3330" width="16.5703125" style="52" bestFit="1" customWidth="1"/>
    <col min="3331" max="3331" width="19.5703125" style="52" bestFit="1" customWidth="1"/>
    <col min="3332" max="3332" width="18.28515625" style="52" bestFit="1" customWidth="1"/>
    <col min="3333" max="3333" width="17.7109375" style="52" bestFit="1" customWidth="1"/>
    <col min="3334" max="3334" width="8.7109375" style="52" bestFit="1" customWidth="1"/>
    <col min="3335" max="3335" width="11.28515625" style="52" customWidth="1"/>
    <col min="3336" max="3584" width="11.5703125" style="52"/>
    <col min="3585" max="3585" width="87.85546875" style="52" customWidth="1"/>
    <col min="3586" max="3586" width="16.5703125" style="52" bestFit="1" customWidth="1"/>
    <col min="3587" max="3587" width="19.5703125" style="52" bestFit="1" customWidth="1"/>
    <col min="3588" max="3588" width="18.28515625" style="52" bestFit="1" customWidth="1"/>
    <col min="3589" max="3589" width="17.7109375" style="52" bestFit="1" customWidth="1"/>
    <col min="3590" max="3590" width="8.7109375" style="52" bestFit="1" customWidth="1"/>
    <col min="3591" max="3591" width="11.28515625" style="52" customWidth="1"/>
    <col min="3592" max="3840" width="11.5703125" style="52"/>
    <col min="3841" max="3841" width="87.85546875" style="52" customWidth="1"/>
    <col min="3842" max="3842" width="16.5703125" style="52" bestFit="1" customWidth="1"/>
    <col min="3843" max="3843" width="19.5703125" style="52" bestFit="1" customWidth="1"/>
    <col min="3844" max="3844" width="18.28515625" style="52" bestFit="1" customWidth="1"/>
    <col min="3845" max="3845" width="17.7109375" style="52" bestFit="1" customWidth="1"/>
    <col min="3846" max="3846" width="8.7109375" style="52" bestFit="1" customWidth="1"/>
    <col min="3847" max="3847" width="11.28515625" style="52" customWidth="1"/>
    <col min="3848" max="4096" width="11.5703125" style="52"/>
    <col min="4097" max="4097" width="87.85546875" style="52" customWidth="1"/>
    <col min="4098" max="4098" width="16.5703125" style="52" bestFit="1" customWidth="1"/>
    <col min="4099" max="4099" width="19.5703125" style="52" bestFit="1" customWidth="1"/>
    <col min="4100" max="4100" width="18.28515625" style="52" bestFit="1" customWidth="1"/>
    <col min="4101" max="4101" width="17.7109375" style="52" bestFit="1" customWidth="1"/>
    <col min="4102" max="4102" width="8.7109375" style="52" bestFit="1" customWidth="1"/>
    <col min="4103" max="4103" width="11.28515625" style="52" customWidth="1"/>
    <col min="4104" max="4352" width="11.5703125" style="52"/>
    <col min="4353" max="4353" width="87.85546875" style="52" customWidth="1"/>
    <col min="4354" max="4354" width="16.5703125" style="52" bestFit="1" customWidth="1"/>
    <col min="4355" max="4355" width="19.5703125" style="52" bestFit="1" customWidth="1"/>
    <col min="4356" max="4356" width="18.28515625" style="52" bestFit="1" customWidth="1"/>
    <col min="4357" max="4357" width="17.7109375" style="52" bestFit="1" customWidth="1"/>
    <col min="4358" max="4358" width="8.7109375" style="52" bestFit="1" customWidth="1"/>
    <col min="4359" max="4359" width="11.28515625" style="52" customWidth="1"/>
    <col min="4360" max="4608" width="11.5703125" style="52"/>
    <col min="4609" max="4609" width="87.85546875" style="52" customWidth="1"/>
    <col min="4610" max="4610" width="16.5703125" style="52" bestFit="1" customWidth="1"/>
    <col min="4611" max="4611" width="19.5703125" style="52" bestFit="1" customWidth="1"/>
    <col min="4612" max="4612" width="18.28515625" style="52" bestFit="1" customWidth="1"/>
    <col min="4613" max="4613" width="17.7109375" style="52" bestFit="1" customWidth="1"/>
    <col min="4614" max="4614" width="8.7109375" style="52" bestFit="1" customWidth="1"/>
    <col min="4615" max="4615" width="11.28515625" style="52" customWidth="1"/>
    <col min="4616" max="4864" width="11.5703125" style="52"/>
    <col min="4865" max="4865" width="87.85546875" style="52" customWidth="1"/>
    <col min="4866" max="4866" width="16.5703125" style="52" bestFit="1" customWidth="1"/>
    <col min="4867" max="4867" width="19.5703125" style="52" bestFit="1" customWidth="1"/>
    <col min="4868" max="4868" width="18.28515625" style="52" bestFit="1" customWidth="1"/>
    <col min="4869" max="4869" width="17.7109375" style="52" bestFit="1" customWidth="1"/>
    <col min="4870" max="4870" width="8.7109375" style="52" bestFit="1" customWidth="1"/>
    <col min="4871" max="4871" width="11.28515625" style="52" customWidth="1"/>
    <col min="4872" max="5120" width="11.5703125" style="52"/>
    <col min="5121" max="5121" width="87.85546875" style="52" customWidth="1"/>
    <col min="5122" max="5122" width="16.5703125" style="52" bestFit="1" customWidth="1"/>
    <col min="5123" max="5123" width="19.5703125" style="52" bestFit="1" customWidth="1"/>
    <col min="5124" max="5124" width="18.28515625" style="52" bestFit="1" customWidth="1"/>
    <col min="5125" max="5125" width="17.7109375" style="52" bestFit="1" customWidth="1"/>
    <col min="5126" max="5126" width="8.7109375" style="52" bestFit="1" customWidth="1"/>
    <col min="5127" max="5127" width="11.28515625" style="52" customWidth="1"/>
    <col min="5128" max="5376" width="11.5703125" style="52"/>
    <col min="5377" max="5377" width="87.85546875" style="52" customWidth="1"/>
    <col min="5378" max="5378" width="16.5703125" style="52" bestFit="1" customWidth="1"/>
    <col min="5379" max="5379" width="19.5703125" style="52" bestFit="1" customWidth="1"/>
    <col min="5380" max="5380" width="18.28515625" style="52" bestFit="1" customWidth="1"/>
    <col min="5381" max="5381" width="17.7109375" style="52" bestFit="1" customWidth="1"/>
    <col min="5382" max="5382" width="8.7109375" style="52" bestFit="1" customWidth="1"/>
    <col min="5383" max="5383" width="11.28515625" style="52" customWidth="1"/>
    <col min="5384" max="5632" width="11.5703125" style="52"/>
    <col min="5633" max="5633" width="87.85546875" style="52" customWidth="1"/>
    <col min="5634" max="5634" width="16.5703125" style="52" bestFit="1" customWidth="1"/>
    <col min="5635" max="5635" width="19.5703125" style="52" bestFit="1" customWidth="1"/>
    <col min="5636" max="5636" width="18.28515625" style="52" bestFit="1" customWidth="1"/>
    <col min="5637" max="5637" width="17.7109375" style="52" bestFit="1" customWidth="1"/>
    <col min="5638" max="5638" width="8.7109375" style="52" bestFit="1" customWidth="1"/>
    <col min="5639" max="5639" width="11.28515625" style="52" customWidth="1"/>
    <col min="5640" max="5888" width="11.5703125" style="52"/>
    <col min="5889" max="5889" width="87.85546875" style="52" customWidth="1"/>
    <col min="5890" max="5890" width="16.5703125" style="52" bestFit="1" customWidth="1"/>
    <col min="5891" max="5891" width="19.5703125" style="52" bestFit="1" customWidth="1"/>
    <col min="5892" max="5892" width="18.28515625" style="52" bestFit="1" customWidth="1"/>
    <col min="5893" max="5893" width="17.7109375" style="52" bestFit="1" customWidth="1"/>
    <col min="5894" max="5894" width="8.7109375" style="52" bestFit="1" customWidth="1"/>
    <col min="5895" max="5895" width="11.28515625" style="52" customWidth="1"/>
    <col min="5896" max="6144" width="11.5703125" style="52"/>
    <col min="6145" max="6145" width="87.85546875" style="52" customWidth="1"/>
    <col min="6146" max="6146" width="16.5703125" style="52" bestFit="1" customWidth="1"/>
    <col min="6147" max="6147" width="19.5703125" style="52" bestFit="1" customWidth="1"/>
    <col min="6148" max="6148" width="18.28515625" style="52" bestFit="1" customWidth="1"/>
    <col min="6149" max="6149" width="17.7109375" style="52" bestFit="1" customWidth="1"/>
    <col min="6150" max="6150" width="8.7109375" style="52" bestFit="1" customWidth="1"/>
    <col min="6151" max="6151" width="11.28515625" style="52" customWidth="1"/>
    <col min="6152" max="6400" width="11.5703125" style="52"/>
    <col min="6401" max="6401" width="87.85546875" style="52" customWidth="1"/>
    <col min="6402" max="6402" width="16.5703125" style="52" bestFit="1" customWidth="1"/>
    <col min="6403" max="6403" width="19.5703125" style="52" bestFit="1" customWidth="1"/>
    <col min="6404" max="6404" width="18.28515625" style="52" bestFit="1" customWidth="1"/>
    <col min="6405" max="6405" width="17.7109375" style="52" bestFit="1" customWidth="1"/>
    <col min="6406" max="6406" width="8.7109375" style="52" bestFit="1" customWidth="1"/>
    <col min="6407" max="6407" width="11.28515625" style="52" customWidth="1"/>
    <col min="6408" max="6656" width="11.5703125" style="52"/>
    <col min="6657" max="6657" width="87.85546875" style="52" customWidth="1"/>
    <col min="6658" max="6658" width="16.5703125" style="52" bestFit="1" customWidth="1"/>
    <col min="6659" max="6659" width="19.5703125" style="52" bestFit="1" customWidth="1"/>
    <col min="6660" max="6660" width="18.28515625" style="52" bestFit="1" customWidth="1"/>
    <col min="6661" max="6661" width="17.7109375" style="52" bestFit="1" customWidth="1"/>
    <col min="6662" max="6662" width="8.7109375" style="52" bestFit="1" customWidth="1"/>
    <col min="6663" max="6663" width="11.28515625" style="52" customWidth="1"/>
    <col min="6664" max="6912" width="11.5703125" style="52"/>
    <col min="6913" max="6913" width="87.85546875" style="52" customWidth="1"/>
    <col min="6914" max="6914" width="16.5703125" style="52" bestFit="1" customWidth="1"/>
    <col min="6915" max="6915" width="19.5703125" style="52" bestFit="1" customWidth="1"/>
    <col min="6916" max="6916" width="18.28515625" style="52" bestFit="1" customWidth="1"/>
    <col min="6917" max="6917" width="17.7109375" style="52" bestFit="1" customWidth="1"/>
    <col min="6918" max="6918" width="8.7109375" style="52" bestFit="1" customWidth="1"/>
    <col min="6919" max="6919" width="11.28515625" style="52" customWidth="1"/>
    <col min="6920" max="7168" width="11.5703125" style="52"/>
    <col min="7169" max="7169" width="87.85546875" style="52" customWidth="1"/>
    <col min="7170" max="7170" width="16.5703125" style="52" bestFit="1" customWidth="1"/>
    <col min="7171" max="7171" width="19.5703125" style="52" bestFit="1" customWidth="1"/>
    <col min="7172" max="7172" width="18.28515625" style="52" bestFit="1" customWidth="1"/>
    <col min="7173" max="7173" width="17.7109375" style="52" bestFit="1" customWidth="1"/>
    <col min="7174" max="7174" width="8.7109375" style="52" bestFit="1" customWidth="1"/>
    <col min="7175" max="7175" width="11.28515625" style="52" customWidth="1"/>
    <col min="7176" max="7424" width="11.5703125" style="52"/>
    <col min="7425" max="7425" width="87.85546875" style="52" customWidth="1"/>
    <col min="7426" max="7426" width="16.5703125" style="52" bestFit="1" customWidth="1"/>
    <col min="7427" max="7427" width="19.5703125" style="52" bestFit="1" customWidth="1"/>
    <col min="7428" max="7428" width="18.28515625" style="52" bestFit="1" customWidth="1"/>
    <col min="7429" max="7429" width="17.7109375" style="52" bestFit="1" customWidth="1"/>
    <col min="7430" max="7430" width="8.7109375" style="52" bestFit="1" customWidth="1"/>
    <col min="7431" max="7431" width="11.28515625" style="52" customWidth="1"/>
    <col min="7432" max="7680" width="11.5703125" style="52"/>
    <col min="7681" max="7681" width="87.85546875" style="52" customWidth="1"/>
    <col min="7682" max="7682" width="16.5703125" style="52" bestFit="1" customWidth="1"/>
    <col min="7683" max="7683" width="19.5703125" style="52" bestFit="1" customWidth="1"/>
    <col min="7684" max="7684" width="18.28515625" style="52" bestFit="1" customWidth="1"/>
    <col min="7685" max="7685" width="17.7109375" style="52" bestFit="1" customWidth="1"/>
    <col min="7686" max="7686" width="8.7109375" style="52" bestFit="1" customWidth="1"/>
    <col min="7687" max="7687" width="11.28515625" style="52" customWidth="1"/>
    <col min="7688" max="7936" width="11.5703125" style="52"/>
    <col min="7937" max="7937" width="87.85546875" style="52" customWidth="1"/>
    <col min="7938" max="7938" width="16.5703125" style="52" bestFit="1" customWidth="1"/>
    <col min="7939" max="7939" width="19.5703125" style="52" bestFit="1" customWidth="1"/>
    <col min="7940" max="7940" width="18.28515625" style="52" bestFit="1" customWidth="1"/>
    <col min="7941" max="7941" width="17.7109375" style="52" bestFit="1" customWidth="1"/>
    <col min="7942" max="7942" width="8.7109375" style="52" bestFit="1" customWidth="1"/>
    <col min="7943" max="7943" width="11.28515625" style="52" customWidth="1"/>
    <col min="7944" max="8192" width="11.5703125" style="52"/>
    <col min="8193" max="8193" width="87.85546875" style="52" customWidth="1"/>
    <col min="8194" max="8194" width="16.5703125" style="52" bestFit="1" customWidth="1"/>
    <col min="8195" max="8195" width="19.5703125" style="52" bestFit="1" customWidth="1"/>
    <col min="8196" max="8196" width="18.28515625" style="52" bestFit="1" customWidth="1"/>
    <col min="8197" max="8197" width="17.7109375" style="52" bestFit="1" customWidth="1"/>
    <col min="8198" max="8198" width="8.7109375" style="52" bestFit="1" customWidth="1"/>
    <col min="8199" max="8199" width="11.28515625" style="52" customWidth="1"/>
    <col min="8200" max="8448" width="11.5703125" style="52"/>
    <col min="8449" max="8449" width="87.85546875" style="52" customWidth="1"/>
    <col min="8450" max="8450" width="16.5703125" style="52" bestFit="1" customWidth="1"/>
    <col min="8451" max="8451" width="19.5703125" style="52" bestFit="1" customWidth="1"/>
    <col min="8452" max="8452" width="18.28515625" style="52" bestFit="1" customWidth="1"/>
    <col min="8453" max="8453" width="17.7109375" style="52" bestFit="1" customWidth="1"/>
    <col min="8454" max="8454" width="8.7109375" style="52" bestFit="1" customWidth="1"/>
    <col min="8455" max="8455" width="11.28515625" style="52" customWidth="1"/>
    <col min="8456" max="8704" width="11.5703125" style="52"/>
    <col min="8705" max="8705" width="87.85546875" style="52" customWidth="1"/>
    <col min="8706" max="8706" width="16.5703125" style="52" bestFit="1" customWidth="1"/>
    <col min="8707" max="8707" width="19.5703125" style="52" bestFit="1" customWidth="1"/>
    <col min="8708" max="8708" width="18.28515625" style="52" bestFit="1" customWidth="1"/>
    <col min="8709" max="8709" width="17.7109375" style="52" bestFit="1" customWidth="1"/>
    <col min="8710" max="8710" width="8.7109375" style="52" bestFit="1" customWidth="1"/>
    <col min="8711" max="8711" width="11.28515625" style="52" customWidth="1"/>
    <col min="8712" max="8960" width="11.5703125" style="52"/>
    <col min="8961" max="8961" width="87.85546875" style="52" customWidth="1"/>
    <col min="8962" max="8962" width="16.5703125" style="52" bestFit="1" customWidth="1"/>
    <col min="8963" max="8963" width="19.5703125" style="52" bestFit="1" customWidth="1"/>
    <col min="8964" max="8964" width="18.28515625" style="52" bestFit="1" customWidth="1"/>
    <col min="8965" max="8965" width="17.7109375" style="52" bestFit="1" customWidth="1"/>
    <col min="8966" max="8966" width="8.7109375" style="52" bestFit="1" customWidth="1"/>
    <col min="8967" max="8967" width="11.28515625" style="52" customWidth="1"/>
    <col min="8968" max="9216" width="11.5703125" style="52"/>
    <col min="9217" max="9217" width="87.85546875" style="52" customWidth="1"/>
    <col min="9218" max="9218" width="16.5703125" style="52" bestFit="1" customWidth="1"/>
    <col min="9219" max="9219" width="19.5703125" style="52" bestFit="1" customWidth="1"/>
    <col min="9220" max="9220" width="18.28515625" style="52" bestFit="1" customWidth="1"/>
    <col min="9221" max="9221" width="17.7109375" style="52" bestFit="1" customWidth="1"/>
    <col min="9222" max="9222" width="8.7109375" style="52" bestFit="1" customWidth="1"/>
    <col min="9223" max="9223" width="11.28515625" style="52" customWidth="1"/>
    <col min="9224" max="9472" width="11.5703125" style="52"/>
    <col min="9473" max="9473" width="87.85546875" style="52" customWidth="1"/>
    <col min="9474" max="9474" width="16.5703125" style="52" bestFit="1" customWidth="1"/>
    <col min="9475" max="9475" width="19.5703125" style="52" bestFit="1" customWidth="1"/>
    <col min="9476" max="9476" width="18.28515625" style="52" bestFit="1" customWidth="1"/>
    <col min="9477" max="9477" width="17.7109375" style="52" bestFit="1" customWidth="1"/>
    <col min="9478" max="9478" width="8.7109375" style="52" bestFit="1" customWidth="1"/>
    <col min="9479" max="9479" width="11.28515625" style="52" customWidth="1"/>
    <col min="9480" max="9728" width="11.5703125" style="52"/>
    <col min="9729" max="9729" width="87.85546875" style="52" customWidth="1"/>
    <col min="9730" max="9730" width="16.5703125" style="52" bestFit="1" customWidth="1"/>
    <col min="9731" max="9731" width="19.5703125" style="52" bestFit="1" customWidth="1"/>
    <col min="9732" max="9732" width="18.28515625" style="52" bestFit="1" customWidth="1"/>
    <col min="9733" max="9733" width="17.7109375" style="52" bestFit="1" customWidth="1"/>
    <col min="9734" max="9734" width="8.7109375" style="52" bestFit="1" customWidth="1"/>
    <col min="9735" max="9735" width="11.28515625" style="52" customWidth="1"/>
    <col min="9736" max="9984" width="11.5703125" style="52"/>
    <col min="9985" max="9985" width="87.85546875" style="52" customWidth="1"/>
    <col min="9986" max="9986" width="16.5703125" style="52" bestFit="1" customWidth="1"/>
    <col min="9987" max="9987" width="19.5703125" style="52" bestFit="1" customWidth="1"/>
    <col min="9988" max="9988" width="18.28515625" style="52" bestFit="1" customWidth="1"/>
    <col min="9989" max="9989" width="17.7109375" style="52" bestFit="1" customWidth="1"/>
    <col min="9990" max="9990" width="8.7109375" style="52" bestFit="1" customWidth="1"/>
    <col min="9991" max="9991" width="11.28515625" style="52" customWidth="1"/>
    <col min="9992" max="10240" width="11.5703125" style="52"/>
    <col min="10241" max="10241" width="87.85546875" style="52" customWidth="1"/>
    <col min="10242" max="10242" width="16.5703125" style="52" bestFit="1" customWidth="1"/>
    <col min="10243" max="10243" width="19.5703125" style="52" bestFit="1" customWidth="1"/>
    <col min="10244" max="10244" width="18.28515625" style="52" bestFit="1" customWidth="1"/>
    <col min="10245" max="10245" width="17.7109375" style="52" bestFit="1" customWidth="1"/>
    <col min="10246" max="10246" width="8.7109375" style="52" bestFit="1" customWidth="1"/>
    <col min="10247" max="10247" width="11.28515625" style="52" customWidth="1"/>
    <col min="10248" max="10496" width="11.5703125" style="52"/>
    <col min="10497" max="10497" width="87.85546875" style="52" customWidth="1"/>
    <col min="10498" max="10498" width="16.5703125" style="52" bestFit="1" customWidth="1"/>
    <col min="10499" max="10499" width="19.5703125" style="52" bestFit="1" customWidth="1"/>
    <col min="10500" max="10500" width="18.28515625" style="52" bestFit="1" customWidth="1"/>
    <col min="10501" max="10501" width="17.7109375" style="52" bestFit="1" customWidth="1"/>
    <col min="10502" max="10502" width="8.7109375" style="52" bestFit="1" customWidth="1"/>
    <col min="10503" max="10503" width="11.28515625" style="52" customWidth="1"/>
    <col min="10504" max="10752" width="11.5703125" style="52"/>
    <col min="10753" max="10753" width="87.85546875" style="52" customWidth="1"/>
    <col min="10754" max="10754" width="16.5703125" style="52" bestFit="1" customWidth="1"/>
    <col min="10755" max="10755" width="19.5703125" style="52" bestFit="1" customWidth="1"/>
    <col min="10756" max="10756" width="18.28515625" style="52" bestFit="1" customWidth="1"/>
    <col min="10757" max="10757" width="17.7109375" style="52" bestFit="1" customWidth="1"/>
    <col min="10758" max="10758" width="8.7109375" style="52" bestFit="1" customWidth="1"/>
    <col min="10759" max="10759" width="11.28515625" style="52" customWidth="1"/>
    <col min="10760" max="11008" width="11.5703125" style="52"/>
    <col min="11009" max="11009" width="87.85546875" style="52" customWidth="1"/>
    <col min="11010" max="11010" width="16.5703125" style="52" bestFit="1" customWidth="1"/>
    <col min="11011" max="11011" width="19.5703125" style="52" bestFit="1" customWidth="1"/>
    <col min="11012" max="11012" width="18.28515625" style="52" bestFit="1" customWidth="1"/>
    <col min="11013" max="11013" width="17.7109375" style="52" bestFit="1" customWidth="1"/>
    <col min="11014" max="11014" width="8.7109375" style="52" bestFit="1" customWidth="1"/>
    <col min="11015" max="11015" width="11.28515625" style="52" customWidth="1"/>
    <col min="11016" max="11264" width="11.5703125" style="52"/>
    <col min="11265" max="11265" width="87.85546875" style="52" customWidth="1"/>
    <col min="11266" max="11266" width="16.5703125" style="52" bestFit="1" customWidth="1"/>
    <col min="11267" max="11267" width="19.5703125" style="52" bestFit="1" customWidth="1"/>
    <col min="11268" max="11268" width="18.28515625" style="52" bestFit="1" customWidth="1"/>
    <col min="11269" max="11269" width="17.7109375" style="52" bestFit="1" customWidth="1"/>
    <col min="11270" max="11270" width="8.7109375" style="52" bestFit="1" customWidth="1"/>
    <col min="11271" max="11271" width="11.28515625" style="52" customWidth="1"/>
    <col min="11272" max="11520" width="11.5703125" style="52"/>
    <col min="11521" max="11521" width="87.85546875" style="52" customWidth="1"/>
    <col min="11522" max="11522" width="16.5703125" style="52" bestFit="1" customWidth="1"/>
    <col min="11523" max="11523" width="19.5703125" style="52" bestFit="1" customWidth="1"/>
    <col min="11524" max="11524" width="18.28515625" style="52" bestFit="1" customWidth="1"/>
    <col min="11525" max="11525" width="17.7109375" style="52" bestFit="1" customWidth="1"/>
    <col min="11526" max="11526" width="8.7109375" style="52" bestFit="1" customWidth="1"/>
    <col min="11527" max="11527" width="11.28515625" style="52" customWidth="1"/>
    <col min="11528" max="11776" width="11.5703125" style="52"/>
    <col min="11777" max="11777" width="87.85546875" style="52" customWidth="1"/>
    <col min="11778" max="11778" width="16.5703125" style="52" bestFit="1" customWidth="1"/>
    <col min="11779" max="11779" width="19.5703125" style="52" bestFit="1" customWidth="1"/>
    <col min="11780" max="11780" width="18.28515625" style="52" bestFit="1" customWidth="1"/>
    <col min="11781" max="11781" width="17.7109375" style="52" bestFit="1" customWidth="1"/>
    <col min="11782" max="11782" width="8.7109375" style="52" bestFit="1" customWidth="1"/>
    <col min="11783" max="11783" width="11.28515625" style="52" customWidth="1"/>
    <col min="11784" max="12032" width="11.5703125" style="52"/>
    <col min="12033" max="12033" width="87.85546875" style="52" customWidth="1"/>
    <col min="12034" max="12034" width="16.5703125" style="52" bestFit="1" customWidth="1"/>
    <col min="12035" max="12035" width="19.5703125" style="52" bestFit="1" customWidth="1"/>
    <col min="12036" max="12036" width="18.28515625" style="52" bestFit="1" customWidth="1"/>
    <col min="12037" max="12037" width="17.7109375" style="52" bestFit="1" customWidth="1"/>
    <col min="12038" max="12038" width="8.7109375" style="52" bestFit="1" customWidth="1"/>
    <col min="12039" max="12039" width="11.28515625" style="52" customWidth="1"/>
    <col min="12040" max="12288" width="11.5703125" style="52"/>
    <col min="12289" max="12289" width="87.85546875" style="52" customWidth="1"/>
    <col min="12290" max="12290" width="16.5703125" style="52" bestFit="1" customWidth="1"/>
    <col min="12291" max="12291" width="19.5703125" style="52" bestFit="1" customWidth="1"/>
    <col min="12292" max="12292" width="18.28515625" style="52" bestFit="1" customWidth="1"/>
    <col min="12293" max="12293" width="17.7109375" style="52" bestFit="1" customWidth="1"/>
    <col min="12294" max="12294" width="8.7109375" style="52" bestFit="1" customWidth="1"/>
    <col min="12295" max="12295" width="11.28515625" style="52" customWidth="1"/>
    <col min="12296" max="12544" width="11.5703125" style="52"/>
    <col min="12545" max="12545" width="87.85546875" style="52" customWidth="1"/>
    <col min="12546" max="12546" width="16.5703125" style="52" bestFit="1" customWidth="1"/>
    <col min="12547" max="12547" width="19.5703125" style="52" bestFit="1" customWidth="1"/>
    <col min="12548" max="12548" width="18.28515625" style="52" bestFit="1" customWidth="1"/>
    <col min="12549" max="12549" width="17.7109375" style="52" bestFit="1" customWidth="1"/>
    <col min="12550" max="12550" width="8.7109375" style="52" bestFit="1" customWidth="1"/>
    <col min="12551" max="12551" width="11.28515625" style="52" customWidth="1"/>
    <col min="12552" max="12800" width="11.5703125" style="52"/>
    <col min="12801" max="12801" width="87.85546875" style="52" customWidth="1"/>
    <col min="12802" max="12802" width="16.5703125" style="52" bestFit="1" customWidth="1"/>
    <col min="12803" max="12803" width="19.5703125" style="52" bestFit="1" customWidth="1"/>
    <col min="12804" max="12804" width="18.28515625" style="52" bestFit="1" customWidth="1"/>
    <col min="12805" max="12805" width="17.7109375" style="52" bestFit="1" customWidth="1"/>
    <col min="12806" max="12806" width="8.7109375" style="52" bestFit="1" customWidth="1"/>
    <col min="12807" max="12807" width="11.28515625" style="52" customWidth="1"/>
    <col min="12808" max="13056" width="11.5703125" style="52"/>
    <col min="13057" max="13057" width="87.85546875" style="52" customWidth="1"/>
    <col min="13058" max="13058" width="16.5703125" style="52" bestFit="1" customWidth="1"/>
    <col min="13059" max="13059" width="19.5703125" style="52" bestFit="1" customWidth="1"/>
    <col min="13060" max="13060" width="18.28515625" style="52" bestFit="1" customWidth="1"/>
    <col min="13061" max="13061" width="17.7109375" style="52" bestFit="1" customWidth="1"/>
    <col min="13062" max="13062" width="8.7109375" style="52" bestFit="1" customWidth="1"/>
    <col min="13063" max="13063" width="11.28515625" style="52" customWidth="1"/>
    <col min="13064" max="13312" width="11.5703125" style="52"/>
    <col min="13313" max="13313" width="87.85546875" style="52" customWidth="1"/>
    <col min="13314" max="13314" width="16.5703125" style="52" bestFit="1" customWidth="1"/>
    <col min="13315" max="13315" width="19.5703125" style="52" bestFit="1" customWidth="1"/>
    <col min="13316" max="13316" width="18.28515625" style="52" bestFit="1" customWidth="1"/>
    <col min="13317" max="13317" width="17.7109375" style="52" bestFit="1" customWidth="1"/>
    <col min="13318" max="13318" width="8.7109375" style="52" bestFit="1" customWidth="1"/>
    <col min="13319" max="13319" width="11.28515625" style="52" customWidth="1"/>
    <col min="13320" max="13568" width="11.5703125" style="52"/>
    <col min="13569" max="13569" width="87.85546875" style="52" customWidth="1"/>
    <col min="13570" max="13570" width="16.5703125" style="52" bestFit="1" customWidth="1"/>
    <col min="13571" max="13571" width="19.5703125" style="52" bestFit="1" customWidth="1"/>
    <col min="13572" max="13572" width="18.28515625" style="52" bestFit="1" customWidth="1"/>
    <col min="13573" max="13573" width="17.7109375" style="52" bestFit="1" customWidth="1"/>
    <col min="13574" max="13574" width="8.7109375" style="52" bestFit="1" customWidth="1"/>
    <col min="13575" max="13575" width="11.28515625" style="52" customWidth="1"/>
    <col min="13576" max="13824" width="11.5703125" style="52"/>
    <col min="13825" max="13825" width="87.85546875" style="52" customWidth="1"/>
    <col min="13826" max="13826" width="16.5703125" style="52" bestFit="1" customWidth="1"/>
    <col min="13827" max="13827" width="19.5703125" style="52" bestFit="1" customWidth="1"/>
    <col min="13828" max="13828" width="18.28515625" style="52" bestFit="1" customWidth="1"/>
    <col min="13829" max="13829" width="17.7109375" style="52" bestFit="1" customWidth="1"/>
    <col min="13830" max="13830" width="8.7109375" style="52" bestFit="1" customWidth="1"/>
    <col min="13831" max="13831" width="11.28515625" style="52" customWidth="1"/>
    <col min="13832" max="14080" width="11.5703125" style="52"/>
    <col min="14081" max="14081" width="87.85546875" style="52" customWidth="1"/>
    <col min="14082" max="14082" width="16.5703125" style="52" bestFit="1" customWidth="1"/>
    <col min="14083" max="14083" width="19.5703125" style="52" bestFit="1" customWidth="1"/>
    <col min="14084" max="14084" width="18.28515625" style="52" bestFit="1" customWidth="1"/>
    <col min="14085" max="14085" width="17.7109375" style="52" bestFit="1" customWidth="1"/>
    <col min="14086" max="14086" width="8.7109375" style="52" bestFit="1" customWidth="1"/>
    <col min="14087" max="14087" width="11.28515625" style="52" customWidth="1"/>
    <col min="14088" max="14336" width="11.5703125" style="52"/>
    <col min="14337" max="14337" width="87.85546875" style="52" customWidth="1"/>
    <col min="14338" max="14338" width="16.5703125" style="52" bestFit="1" customWidth="1"/>
    <col min="14339" max="14339" width="19.5703125" style="52" bestFit="1" customWidth="1"/>
    <col min="14340" max="14340" width="18.28515625" style="52" bestFit="1" customWidth="1"/>
    <col min="14341" max="14341" width="17.7109375" style="52" bestFit="1" customWidth="1"/>
    <col min="14342" max="14342" width="8.7109375" style="52" bestFit="1" customWidth="1"/>
    <col min="14343" max="14343" width="11.28515625" style="52" customWidth="1"/>
    <col min="14344" max="14592" width="11.5703125" style="52"/>
    <col min="14593" max="14593" width="87.85546875" style="52" customWidth="1"/>
    <col min="14594" max="14594" width="16.5703125" style="52" bestFit="1" customWidth="1"/>
    <col min="14595" max="14595" width="19.5703125" style="52" bestFit="1" customWidth="1"/>
    <col min="14596" max="14596" width="18.28515625" style="52" bestFit="1" customWidth="1"/>
    <col min="14597" max="14597" width="17.7109375" style="52" bestFit="1" customWidth="1"/>
    <col min="14598" max="14598" width="8.7109375" style="52" bestFit="1" customWidth="1"/>
    <col min="14599" max="14599" width="11.28515625" style="52" customWidth="1"/>
    <col min="14600" max="14848" width="11.5703125" style="52"/>
    <col min="14849" max="14849" width="87.85546875" style="52" customWidth="1"/>
    <col min="14850" max="14850" width="16.5703125" style="52" bestFit="1" customWidth="1"/>
    <col min="14851" max="14851" width="19.5703125" style="52" bestFit="1" customWidth="1"/>
    <col min="14852" max="14852" width="18.28515625" style="52" bestFit="1" customWidth="1"/>
    <col min="14853" max="14853" width="17.7109375" style="52" bestFit="1" customWidth="1"/>
    <col min="14854" max="14854" width="8.7109375" style="52" bestFit="1" customWidth="1"/>
    <col min="14855" max="14855" width="11.28515625" style="52" customWidth="1"/>
    <col min="14856" max="15104" width="11.5703125" style="52"/>
    <col min="15105" max="15105" width="87.85546875" style="52" customWidth="1"/>
    <col min="15106" max="15106" width="16.5703125" style="52" bestFit="1" customWidth="1"/>
    <col min="15107" max="15107" width="19.5703125" style="52" bestFit="1" customWidth="1"/>
    <col min="15108" max="15108" width="18.28515625" style="52" bestFit="1" customWidth="1"/>
    <col min="15109" max="15109" width="17.7109375" style="52" bestFit="1" customWidth="1"/>
    <col min="15110" max="15110" width="8.7109375" style="52" bestFit="1" customWidth="1"/>
    <col min="15111" max="15111" width="11.28515625" style="52" customWidth="1"/>
    <col min="15112" max="15360" width="11.5703125" style="52"/>
    <col min="15361" max="15361" width="87.85546875" style="52" customWidth="1"/>
    <col min="15362" max="15362" width="16.5703125" style="52" bestFit="1" customWidth="1"/>
    <col min="15363" max="15363" width="19.5703125" style="52" bestFit="1" customWidth="1"/>
    <col min="15364" max="15364" width="18.28515625" style="52" bestFit="1" customWidth="1"/>
    <col min="15365" max="15365" width="17.7109375" style="52" bestFit="1" customWidth="1"/>
    <col min="15366" max="15366" width="8.7109375" style="52" bestFit="1" customWidth="1"/>
    <col min="15367" max="15367" width="11.28515625" style="52" customWidth="1"/>
    <col min="15368" max="15616" width="11.5703125" style="52"/>
    <col min="15617" max="15617" width="87.85546875" style="52" customWidth="1"/>
    <col min="15618" max="15618" width="16.5703125" style="52" bestFit="1" customWidth="1"/>
    <col min="15619" max="15619" width="19.5703125" style="52" bestFit="1" customWidth="1"/>
    <col min="15620" max="15620" width="18.28515625" style="52" bestFit="1" customWidth="1"/>
    <col min="15621" max="15621" width="17.7109375" style="52" bestFit="1" customWidth="1"/>
    <col min="15622" max="15622" width="8.7109375" style="52" bestFit="1" customWidth="1"/>
    <col min="15623" max="15623" width="11.28515625" style="52" customWidth="1"/>
    <col min="15624" max="15872" width="11.5703125" style="52"/>
    <col min="15873" max="15873" width="87.85546875" style="52" customWidth="1"/>
    <col min="15874" max="15874" width="16.5703125" style="52" bestFit="1" customWidth="1"/>
    <col min="15875" max="15875" width="19.5703125" style="52" bestFit="1" customWidth="1"/>
    <col min="15876" max="15876" width="18.28515625" style="52" bestFit="1" customWidth="1"/>
    <col min="15877" max="15877" width="17.7109375" style="52" bestFit="1" customWidth="1"/>
    <col min="15878" max="15878" width="8.7109375" style="52" bestFit="1" customWidth="1"/>
    <col min="15879" max="15879" width="11.28515625" style="52" customWidth="1"/>
    <col min="15880" max="16128" width="11.5703125" style="52"/>
    <col min="16129" max="16129" width="87.85546875" style="52" customWidth="1"/>
    <col min="16130" max="16130" width="16.5703125" style="52" bestFit="1" customWidth="1"/>
    <col min="16131" max="16131" width="19.5703125" style="52" bestFit="1" customWidth="1"/>
    <col min="16132" max="16132" width="18.28515625" style="52" bestFit="1" customWidth="1"/>
    <col min="16133" max="16133" width="17.7109375" style="52" bestFit="1" customWidth="1"/>
    <col min="16134" max="16134" width="8.7109375" style="52" bestFit="1" customWidth="1"/>
    <col min="16135" max="16135" width="11.28515625" style="52" customWidth="1"/>
    <col min="16136" max="16384" width="11.5703125" style="52"/>
  </cols>
  <sheetData>
    <row r="1" spans="1:7" x14ac:dyDescent="0.2">
      <c r="A1" s="69" t="s">
        <v>294</v>
      </c>
      <c r="B1" s="69"/>
      <c r="C1" s="69"/>
      <c r="E1" s="67" t="s">
        <v>295</v>
      </c>
      <c r="F1" s="67"/>
      <c r="G1" s="67"/>
    </row>
    <row r="2" spans="1:7" ht="38.25" x14ac:dyDescent="0.2">
      <c r="A2" s="54" t="s">
        <v>296</v>
      </c>
      <c r="B2" s="54" t="s">
        <v>153</v>
      </c>
      <c r="C2" s="54" t="s">
        <v>154</v>
      </c>
      <c r="D2" s="54" t="s">
        <v>297</v>
      </c>
      <c r="E2" s="54" t="s">
        <v>298</v>
      </c>
      <c r="F2" s="55" t="s">
        <v>766</v>
      </c>
      <c r="G2" s="54" t="s">
        <v>299</v>
      </c>
    </row>
    <row r="3" spans="1:7" x14ac:dyDescent="0.2">
      <c r="A3" s="56" t="s">
        <v>300</v>
      </c>
      <c r="B3" s="56">
        <v>242853000</v>
      </c>
      <c r="C3" s="56">
        <v>242853000</v>
      </c>
      <c r="D3" s="56">
        <v>0</v>
      </c>
      <c r="E3" s="56">
        <v>129257061</v>
      </c>
      <c r="F3" s="56" t="s">
        <v>301</v>
      </c>
      <c r="G3" s="56">
        <v>113595939</v>
      </c>
    </row>
    <row r="4" spans="1:7" x14ac:dyDescent="0.2">
      <c r="A4" s="56" t="s">
        <v>302</v>
      </c>
      <c r="B4" s="56">
        <v>0</v>
      </c>
      <c r="C4" s="56">
        <v>575000</v>
      </c>
      <c r="D4" s="56">
        <v>0</v>
      </c>
      <c r="E4" s="56">
        <v>0</v>
      </c>
      <c r="F4" s="56" t="s">
        <v>303</v>
      </c>
      <c r="G4" s="56">
        <v>575000</v>
      </c>
    </row>
    <row r="5" spans="1:7" x14ac:dyDescent="0.2">
      <c r="A5" s="56" t="s">
        <v>304</v>
      </c>
      <c r="B5" s="56">
        <v>3000000</v>
      </c>
      <c r="C5" s="56">
        <v>3330000</v>
      </c>
      <c r="D5" s="56">
        <v>0</v>
      </c>
      <c r="E5" s="56">
        <v>1178875</v>
      </c>
      <c r="F5" s="56" t="s">
        <v>305</v>
      </c>
      <c r="G5" s="56">
        <v>2151125</v>
      </c>
    </row>
    <row r="6" spans="1:7" x14ac:dyDescent="0.2">
      <c r="A6" s="56" t="s">
        <v>306</v>
      </c>
      <c r="B6" s="56">
        <v>4632000</v>
      </c>
      <c r="C6" s="56">
        <v>4632000</v>
      </c>
      <c r="D6" s="56">
        <v>0</v>
      </c>
      <c r="E6" s="56">
        <v>3096759</v>
      </c>
      <c r="F6" s="56" t="s">
        <v>307</v>
      </c>
      <c r="G6" s="56">
        <v>1535241</v>
      </c>
    </row>
    <row r="7" spans="1:7" x14ac:dyDescent="0.2">
      <c r="A7" s="56" t="s">
        <v>308</v>
      </c>
      <c r="B7" s="56">
        <v>955000</v>
      </c>
      <c r="C7" s="56">
        <v>955000</v>
      </c>
      <c r="D7" s="56">
        <v>0</v>
      </c>
      <c r="E7" s="56">
        <v>828000</v>
      </c>
      <c r="F7" s="56" t="s">
        <v>309</v>
      </c>
      <c r="G7" s="56">
        <v>127000</v>
      </c>
    </row>
    <row r="8" spans="1:7" x14ac:dyDescent="0.2">
      <c r="A8" s="56" t="s">
        <v>310</v>
      </c>
      <c r="B8" s="56">
        <v>19200000</v>
      </c>
      <c r="C8" s="56">
        <v>19200000</v>
      </c>
      <c r="D8" s="56">
        <v>138798</v>
      </c>
      <c r="E8" s="56">
        <v>11422951</v>
      </c>
      <c r="F8" s="56" t="s">
        <v>311</v>
      </c>
      <c r="G8" s="56">
        <v>7777049</v>
      </c>
    </row>
    <row r="9" spans="1:7" x14ac:dyDescent="0.2">
      <c r="A9" s="56" t="s">
        <v>312</v>
      </c>
      <c r="B9" s="56">
        <v>12600000</v>
      </c>
      <c r="C9" s="56">
        <v>12600000</v>
      </c>
      <c r="D9" s="56">
        <v>4800</v>
      </c>
      <c r="E9" s="56">
        <v>6267357</v>
      </c>
      <c r="F9" s="56" t="s">
        <v>313</v>
      </c>
      <c r="G9" s="56">
        <v>6332643</v>
      </c>
    </row>
    <row r="10" spans="1:7" x14ac:dyDescent="0.2">
      <c r="A10" s="56" t="s">
        <v>314</v>
      </c>
      <c r="B10" s="56">
        <v>1116000</v>
      </c>
      <c r="C10" s="56">
        <v>1116000</v>
      </c>
      <c r="D10" s="56">
        <v>93000</v>
      </c>
      <c r="E10" s="56">
        <v>837000</v>
      </c>
      <c r="F10" s="56" t="s">
        <v>315</v>
      </c>
      <c r="G10" s="56">
        <v>279000</v>
      </c>
    </row>
    <row r="11" spans="1:7" x14ac:dyDescent="0.2">
      <c r="A11" s="56" t="s">
        <v>316</v>
      </c>
      <c r="B11" s="56">
        <v>500000</v>
      </c>
      <c r="C11" s="56">
        <v>500000</v>
      </c>
      <c r="D11" s="56">
        <v>0</v>
      </c>
      <c r="E11" s="56">
        <v>0</v>
      </c>
      <c r="F11" s="56" t="s">
        <v>303</v>
      </c>
      <c r="G11" s="56">
        <v>500000</v>
      </c>
    </row>
    <row r="12" spans="1:7" x14ac:dyDescent="0.2">
      <c r="A12" s="56" t="s">
        <v>317</v>
      </c>
      <c r="B12" s="56">
        <v>7335000</v>
      </c>
      <c r="C12" s="56">
        <v>7335000</v>
      </c>
      <c r="D12" s="56">
        <v>169292</v>
      </c>
      <c r="E12" s="56">
        <v>3618472</v>
      </c>
      <c r="F12" s="56" t="s">
        <v>318</v>
      </c>
      <c r="G12" s="56">
        <v>3716528</v>
      </c>
    </row>
    <row r="13" spans="1:7" x14ac:dyDescent="0.2">
      <c r="A13" s="56" t="s">
        <v>319</v>
      </c>
      <c r="B13" s="56">
        <v>1240000</v>
      </c>
      <c r="C13" s="56">
        <v>1290000</v>
      </c>
      <c r="D13" s="56">
        <v>17300</v>
      </c>
      <c r="E13" s="56">
        <v>209300</v>
      </c>
      <c r="F13" s="56" t="s">
        <v>320</v>
      </c>
      <c r="G13" s="56">
        <v>1080700</v>
      </c>
    </row>
    <row r="14" spans="1:7" x14ac:dyDescent="0.2">
      <c r="A14" s="56" t="s">
        <v>321</v>
      </c>
      <c r="B14" s="56">
        <v>800000</v>
      </c>
      <c r="C14" s="56">
        <v>2091000</v>
      </c>
      <c r="D14" s="56">
        <v>0</v>
      </c>
      <c r="E14" s="56">
        <v>1486391</v>
      </c>
      <c r="F14" s="56" t="s">
        <v>322</v>
      </c>
      <c r="G14" s="56">
        <v>604609</v>
      </c>
    </row>
    <row r="15" spans="1:7" x14ac:dyDescent="0.2">
      <c r="A15" s="56" t="s">
        <v>323</v>
      </c>
      <c r="B15" s="56">
        <v>45124000</v>
      </c>
      <c r="C15" s="56">
        <v>45468000</v>
      </c>
      <c r="D15" s="56">
        <v>0</v>
      </c>
      <c r="E15" s="56">
        <v>19825065</v>
      </c>
      <c r="F15" s="56" t="s">
        <v>324</v>
      </c>
      <c r="G15" s="56">
        <v>25642935</v>
      </c>
    </row>
    <row r="16" spans="1:7" x14ac:dyDescent="0.2">
      <c r="A16" s="56" t="s">
        <v>325</v>
      </c>
      <c r="B16" s="56">
        <v>45124000</v>
      </c>
      <c r="C16" s="56">
        <v>45468000</v>
      </c>
      <c r="D16" s="56">
        <v>0</v>
      </c>
      <c r="E16" s="56">
        <v>2410000</v>
      </c>
      <c r="F16" s="56" t="s">
        <v>326</v>
      </c>
      <c r="G16" s="56">
        <v>23232935</v>
      </c>
    </row>
    <row r="17" spans="1:7" x14ac:dyDescent="0.2">
      <c r="A17" s="56" t="s">
        <v>327</v>
      </c>
      <c r="B17" s="56">
        <v>45124000</v>
      </c>
      <c r="C17" s="56">
        <v>45468000</v>
      </c>
      <c r="D17" s="56">
        <v>0</v>
      </c>
      <c r="E17" s="56">
        <v>326166</v>
      </c>
      <c r="F17" s="56" t="s">
        <v>328</v>
      </c>
      <c r="G17" s="56">
        <v>22906769</v>
      </c>
    </row>
    <row r="18" spans="1:7" x14ac:dyDescent="0.2">
      <c r="A18" s="56" t="s">
        <v>329</v>
      </c>
      <c r="B18" s="56">
        <v>45124000</v>
      </c>
      <c r="C18" s="56">
        <v>45468000</v>
      </c>
      <c r="D18" s="56">
        <v>0</v>
      </c>
      <c r="E18" s="56">
        <v>1741540</v>
      </c>
      <c r="F18" s="56" t="s">
        <v>330</v>
      </c>
      <c r="G18" s="56">
        <v>21165229</v>
      </c>
    </row>
    <row r="19" spans="1:7" x14ac:dyDescent="0.2">
      <c r="A19" s="56" t="s">
        <v>331</v>
      </c>
      <c r="B19" s="56">
        <v>5550000</v>
      </c>
      <c r="C19" s="56">
        <v>4250000</v>
      </c>
      <c r="D19" s="56">
        <v>0</v>
      </c>
      <c r="E19" s="56">
        <v>1811846</v>
      </c>
      <c r="F19" s="56" t="s">
        <v>332</v>
      </c>
      <c r="G19" s="56">
        <v>2438154</v>
      </c>
    </row>
    <row r="20" spans="1:7" x14ac:dyDescent="0.2">
      <c r="A20" s="56" t="s">
        <v>333</v>
      </c>
      <c r="B20" s="56">
        <v>7975000</v>
      </c>
      <c r="C20" s="56">
        <v>8034000</v>
      </c>
      <c r="D20" s="56">
        <v>486001</v>
      </c>
      <c r="E20" s="56">
        <v>4562679</v>
      </c>
      <c r="F20" s="56" t="s">
        <v>334</v>
      </c>
      <c r="G20" s="56">
        <v>3471321</v>
      </c>
    </row>
    <row r="21" spans="1:7" x14ac:dyDescent="0.2">
      <c r="A21" s="56" t="s">
        <v>335</v>
      </c>
      <c r="B21" s="56">
        <v>4300000</v>
      </c>
      <c r="C21" s="56">
        <v>4300000</v>
      </c>
      <c r="D21" s="56">
        <v>211704</v>
      </c>
      <c r="E21" s="56">
        <v>3210437</v>
      </c>
      <c r="F21" s="56" t="s">
        <v>336</v>
      </c>
      <c r="G21" s="56">
        <v>1089563</v>
      </c>
    </row>
    <row r="22" spans="1:7" x14ac:dyDescent="0.2">
      <c r="A22" s="56" t="s">
        <v>337</v>
      </c>
      <c r="B22" s="56">
        <v>4500000</v>
      </c>
      <c r="C22" s="56">
        <v>4500000</v>
      </c>
      <c r="D22" s="56">
        <v>23440</v>
      </c>
      <c r="E22" s="56">
        <v>2439678</v>
      </c>
      <c r="F22" s="56" t="s">
        <v>338</v>
      </c>
      <c r="G22" s="56">
        <v>2060322</v>
      </c>
    </row>
    <row r="23" spans="1:7" x14ac:dyDescent="0.2">
      <c r="A23" s="56" t="s">
        <v>339</v>
      </c>
      <c r="B23" s="56">
        <v>4750000</v>
      </c>
      <c r="C23" s="56">
        <v>4750000</v>
      </c>
      <c r="D23" s="56">
        <v>0</v>
      </c>
      <c r="E23" s="56">
        <v>2816326</v>
      </c>
      <c r="F23" s="56" t="s">
        <v>340</v>
      </c>
      <c r="G23" s="56">
        <v>1933674</v>
      </c>
    </row>
    <row r="24" spans="1:7" x14ac:dyDescent="0.2">
      <c r="A24" s="56" t="s">
        <v>341</v>
      </c>
      <c r="B24" s="56">
        <v>15000000</v>
      </c>
      <c r="C24" s="56">
        <v>15000000</v>
      </c>
      <c r="D24" s="56">
        <v>0</v>
      </c>
      <c r="E24" s="56">
        <v>3942836</v>
      </c>
      <c r="F24" s="56" t="s">
        <v>342</v>
      </c>
      <c r="G24" s="56">
        <v>11057164</v>
      </c>
    </row>
    <row r="25" spans="1:7" x14ac:dyDescent="0.2">
      <c r="A25" s="56" t="s">
        <v>343</v>
      </c>
      <c r="B25" s="56">
        <v>1200000</v>
      </c>
      <c r="C25" s="56">
        <v>2500000</v>
      </c>
      <c r="D25" s="56">
        <v>214179</v>
      </c>
      <c r="E25" s="56">
        <v>1622501</v>
      </c>
      <c r="F25" s="56" t="s">
        <v>344</v>
      </c>
      <c r="G25" s="56">
        <v>877499</v>
      </c>
    </row>
    <row r="26" spans="1:7" x14ac:dyDescent="0.2">
      <c r="A26" s="56" t="s">
        <v>345</v>
      </c>
      <c r="B26" s="56">
        <v>500000</v>
      </c>
      <c r="C26" s="56">
        <v>500000</v>
      </c>
      <c r="D26" s="56">
        <v>0</v>
      </c>
      <c r="E26" s="56">
        <v>66528</v>
      </c>
      <c r="F26" s="56" t="s">
        <v>346</v>
      </c>
      <c r="G26" s="56">
        <v>433472</v>
      </c>
    </row>
    <row r="27" spans="1:7" x14ac:dyDescent="0.2">
      <c r="A27" s="56" t="s">
        <v>347</v>
      </c>
      <c r="B27" s="56">
        <v>5000000</v>
      </c>
      <c r="C27" s="56">
        <v>5000000</v>
      </c>
      <c r="D27" s="56">
        <v>63668</v>
      </c>
      <c r="E27" s="56">
        <v>1869815</v>
      </c>
      <c r="F27" s="56" t="s">
        <v>348</v>
      </c>
      <c r="G27" s="56">
        <v>3130185</v>
      </c>
    </row>
    <row r="28" spans="1:7" x14ac:dyDescent="0.2">
      <c r="A28" s="56" t="s">
        <v>349</v>
      </c>
      <c r="B28" s="56">
        <v>800000</v>
      </c>
      <c r="C28" s="56">
        <v>800000</v>
      </c>
      <c r="D28" s="56">
        <v>16248</v>
      </c>
      <c r="E28" s="56">
        <v>144440</v>
      </c>
      <c r="F28" s="56" t="s">
        <v>350</v>
      </c>
      <c r="G28" s="56">
        <v>655560</v>
      </c>
    </row>
    <row r="29" spans="1:7" x14ac:dyDescent="0.2">
      <c r="A29" s="56" t="s">
        <v>351</v>
      </c>
      <c r="B29" s="56">
        <v>800000</v>
      </c>
      <c r="C29" s="56">
        <v>800000</v>
      </c>
      <c r="D29" s="56">
        <v>0</v>
      </c>
      <c r="E29" s="56">
        <v>1521</v>
      </c>
      <c r="F29" s="56" t="s">
        <v>352</v>
      </c>
      <c r="G29" s="56">
        <v>654039</v>
      </c>
    </row>
    <row r="30" spans="1:7" x14ac:dyDescent="0.2">
      <c r="A30" s="56" t="s">
        <v>353</v>
      </c>
      <c r="B30" s="56">
        <v>2300000</v>
      </c>
      <c r="C30" s="56">
        <v>2300000</v>
      </c>
      <c r="D30" s="56">
        <v>52720</v>
      </c>
      <c r="E30" s="56">
        <v>707024</v>
      </c>
      <c r="F30" s="56" t="s">
        <v>354</v>
      </c>
      <c r="G30" s="56">
        <v>1592976</v>
      </c>
    </row>
    <row r="31" spans="1:7" x14ac:dyDescent="0.2">
      <c r="A31" s="56" t="s">
        <v>355</v>
      </c>
      <c r="B31" s="56">
        <v>17535000</v>
      </c>
      <c r="C31" s="56">
        <v>18036000</v>
      </c>
      <c r="D31" s="56">
        <v>519108</v>
      </c>
      <c r="E31" s="56">
        <v>7856678</v>
      </c>
      <c r="F31" s="56" t="s">
        <v>356</v>
      </c>
      <c r="G31" s="56">
        <v>10179322</v>
      </c>
    </row>
    <row r="32" spans="1:7" x14ac:dyDescent="0.2">
      <c r="A32" s="56" t="s">
        <v>357</v>
      </c>
      <c r="B32" s="56">
        <v>17535000</v>
      </c>
      <c r="C32" s="56">
        <v>18036000</v>
      </c>
      <c r="D32" s="56">
        <v>0</v>
      </c>
      <c r="E32" s="56">
        <v>16460</v>
      </c>
      <c r="F32" s="56" t="s">
        <v>358</v>
      </c>
      <c r="G32" s="56">
        <v>10162862</v>
      </c>
    </row>
    <row r="33" spans="1:7" x14ac:dyDescent="0.2">
      <c r="A33" s="56" t="s">
        <v>359</v>
      </c>
      <c r="B33" s="56">
        <v>500000</v>
      </c>
      <c r="C33" s="56">
        <v>500000</v>
      </c>
      <c r="D33" s="56">
        <v>0</v>
      </c>
      <c r="E33" s="56">
        <v>131436</v>
      </c>
      <c r="F33" s="56" t="s">
        <v>342</v>
      </c>
      <c r="G33" s="56">
        <v>368564</v>
      </c>
    </row>
    <row r="34" spans="1:7" x14ac:dyDescent="0.2">
      <c r="A34" s="56" t="s">
        <v>360</v>
      </c>
      <c r="B34" s="56">
        <v>100000</v>
      </c>
      <c r="C34" s="56">
        <v>100000</v>
      </c>
      <c r="D34" s="56">
        <v>0</v>
      </c>
      <c r="E34" s="56">
        <v>0</v>
      </c>
      <c r="F34" s="56" t="s">
        <v>303</v>
      </c>
      <c r="G34" s="56">
        <v>100000</v>
      </c>
    </row>
    <row r="35" spans="1:7" x14ac:dyDescent="0.2">
      <c r="A35" s="56" t="s">
        <v>361</v>
      </c>
      <c r="B35" s="56">
        <v>19240000</v>
      </c>
      <c r="C35" s="56">
        <v>19440000</v>
      </c>
      <c r="D35" s="56">
        <v>248633</v>
      </c>
      <c r="E35" s="56">
        <v>5965792</v>
      </c>
      <c r="F35" s="56" t="s">
        <v>362</v>
      </c>
      <c r="G35" s="56">
        <v>13474208</v>
      </c>
    </row>
    <row r="36" spans="1:7" x14ac:dyDescent="0.2">
      <c r="A36" s="56" t="s">
        <v>363</v>
      </c>
      <c r="B36" s="56">
        <v>250000</v>
      </c>
      <c r="C36" s="56">
        <v>250000</v>
      </c>
      <c r="D36" s="56">
        <v>0</v>
      </c>
      <c r="E36" s="56">
        <v>59000</v>
      </c>
      <c r="F36" s="56" t="s">
        <v>364</v>
      </c>
      <c r="G36" s="56">
        <v>191000</v>
      </c>
    </row>
    <row r="37" spans="1:7" x14ac:dyDescent="0.2">
      <c r="A37" s="56" t="s">
        <v>365</v>
      </c>
      <c r="B37" s="56">
        <v>500000</v>
      </c>
      <c r="C37" s="56">
        <v>500000</v>
      </c>
      <c r="D37" s="56">
        <v>0</v>
      </c>
      <c r="E37" s="56">
        <v>21305</v>
      </c>
      <c r="F37" s="56" t="s">
        <v>366</v>
      </c>
      <c r="G37" s="56">
        <v>478695</v>
      </c>
    </row>
    <row r="38" spans="1:7" x14ac:dyDescent="0.2">
      <c r="A38" s="56" t="s">
        <v>367</v>
      </c>
      <c r="B38" s="56">
        <v>0</v>
      </c>
      <c r="C38" s="56">
        <v>19000</v>
      </c>
      <c r="D38" s="56">
        <v>0</v>
      </c>
      <c r="E38" s="56">
        <v>18418</v>
      </c>
      <c r="F38" s="56" t="s">
        <v>368</v>
      </c>
      <c r="G38" s="56">
        <v>582</v>
      </c>
    </row>
    <row r="39" spans="1:7" x14ac:dyDescent="0.2">
      <c r="A39" s="56" t="s">
        <v>369</v>
      </c>
      <c r="B39" s="56">
        <v>1520000</v>
      </c>
      <c r="C39" s="56">
        <v>1520000</v>
      </c>
      <c r="D39" s="56">
        <v>0</v>
      </c>
      <c r="E39" s="56">
        <v>0</v>
      </c>
      <c r="F39" s="56" t="s">
        <v>303</v>
      </c>
      <c r="G39" s="56">
        <v>1520000</v>
      </c>
    </row>
    <row r="40" spans="1:7" x14ac:dyDescent="0.2">
      <c r="A40" s="56" t="s">
        <v>370</v>
      </c>
      <c r="B40" s="56">
        <v>1000000</v>
      </c>
      <c r="C40" s="56">
        <v>1000000</v>
      </c>
      <c r="D40" s="56">
        <v>0</v>
      </c>
      <c r="E40" s="56">
        <v>347000</v>
      </c>
      <c r="F40" s="56" t="s">
        <v>371</v>
      </c>
      <c r="G40" s="56">
        <v>653000</v>
      </c>
    </row>
    <row r="41" spans="1:7" x14ac:dyDescent="0.2">
      <c r="A41" s="56" t="s">
        <v>372</v>
      </c>
      <c r="B41" s="56">
        <v>680000</v>
      </c>
      <c r="C41" s="56">
        <v>680000</v>
      </c>
      <c r="D41" s="56">
        <v>0</v>
      </c>
      <c r="E41" s="56">
        <v>47790</v>
      </c>
      <c r="F41" s="56" t="s">
        <v>373</v>
      </c>
      <c r="G41" s="56">
        <v>632210</v>
      </c>
    </row>
    <row r="42" spans="1:7" x14ac:dyDescent="0.2">
      <c r="A42" s="56" t="s">
        <v>374</v>
      </c>
      <c r="B42" s="56">
        <v>0</v>
      </c>
      <c r="C42" s="56">
        <v>3369000</v>
      </c>
      <c r="D42" s="56">
        <v>0</v>
      </c>
      <c r="E42" s="56">
        <v>3350537</v>
      </c>
      <c r="F42" s="56" t="s">
        <v>375</v>
      </c>
      <c r="G42" s="56">
        <v>18463</v>
      </c>
    </row>
    <row r="43" spans="1:7" x14ac:dyDescent="0.2">
      <c r="A43" s="56" t="s">
        <v>376</v>
      </c>
      <c r="B43" s="56">
        <v>0</v>
      </c>
      <c r="C43" s="56">
        <v>0</v>
      </c>
      <c r="D43" s="56">
        <v>0</v>
      </c>
      <c r="E43" s="56">
        <v>40000</v>
      </c>
      <c r="F43" s="56" t="s">
        <v>303</v>
      </c>
      <c r="G43" s="56">
        <v>-40000</v>
      </c>
    </row>
    <row r="44" spans="1:7" x14ac:dyDescent="0.2">
      <c r="A44" s="56" t="s">
        <v>377</v>
      </c>
      <c r="B44" s="56">
        <v>236000</v>
      </c>
      <c r="C44" s="56">
        <v>236000</v>
      </c>
      <c r="D44" s="56">
        <v>0</v>
      </c>
      <c r="E44" s="56">
        <v>118110</v>
      </c>
      <c r="F44" s="56" t="s">
        <v>378</v>
      </c>
      <c r="G44" s="56">
        <v>117890</v>
      </c>
    </row>
    <row r="45" spans="1:7" x14ac:dyDescent="0.2">
      <c r="A45" s="56" t="s">
        <v>379</v>
      </c>
      <c r="B45" s="56">
        <v>0</v>
      </c>
      <c r="C45" s="56">
        <v>0</v>
      </c>
      <c r="D45" s="56">
        <v>16248</v>
      </c>
      <c r="E45" s="56">
        <v>143285</v>
      </c>
      <c r="F45" s="56" t="s">
        <v>303</v>
      </c>
      <c r="G45" s="56">
        <v>-143285</v>
      </c>
    </row>
    <row r="46" spans="1:7" x14ac:dyDescent="0.2">
      <c r="A46" s="56" t="s">
        <v>380</v>
      </c>
      <c r="B46" s="56">
        <v>0</v>
      </c>
      <c r="C46" s="56">
        <v>0</v>
      </c>
      <c r="D46" s="56">
        <v>0</v>
      </c>
      <c r="E46" s="56">
        <v>592</v>
      </c>
      <c r="F46" s="56" t="s">
        <v>303</v>
      </c>
      <c r="G46" s="56">
        <v>-143877</v>
      </c>
    </row>
    <row r="47" spans="1:7" x14ac:dyDescent="0.2">
      <c r="A47" s="56" t="s">
        <v>381</v>
      </c>
      <c r="B47" s="56">
        <v>64000</v>
      </c>
      <c r="C47" s="56">
        <v>64000</v>
      </c>
      <c r="D47" s="56">
        <v>1806</v>
      </c>
      <c r="E47" s="56">
        <v>50225</v>
      </c>
      <c r="F47" s="56" t="s">
        <v>382</v>
      </c>
      <c r="G47" s="56">
        <v>13775</v>
      </c>
    </row>
    <row r="48" spans="1:7" x14ac:dyDescent="0.2">
      <c r="A48" s="56" t="s">
        <v>383</v>
      </c>
      <c r="B48" s="56">
        <v>0</v>
      </c>
      <c r="C48" s="56">
        <v>0</v>
      </c>
      <c r="D48" s="56">
        <v>0</v>
      </c>
      <c r="E48" s="56">
        <v>12000</v>
      </c>
      <c r="F48" s="56" t="s">
        <v>303</v>
      </c>
      <c r="G48" s="56">
        <v>-12000</v>
      </c>
    </row>
    <row r="49" spans="1:7" x14ac:dyDescent="0.2">
      <c r="A49" s="56" t="s">
        <v>384</v>
      </c>
      <c r="B49" s="56">
        <v>0</v>
      </c>
      <c r="C49" s="56">
        <v>0</v>
      </c>
      <c r="D49" s="56">
        <v>0</v>
      </c>
      <c r="E49" s="56">
        <v>4</v>
      </c>
      <c r="F49" s="56" t="s">
        <v>303</v>
      </c>
      <c r="G49" s="56">
        <v>-4</v>
      </c>
    </row>
    <row r="50" spans="1:7" x14ac:dyDescent="0.2">
      <c r="A50" s="56" t="s">
        <v>385</v>
      </c>
      <c r="B50" s="56">
        <v>0</v>
      </c>
      <c r="C50" s="56">
        <v>0</v>
      </c>
      <c r="D50" s="56">
        <v>0</v>
      </c>
      <c r="E50" s="56">
        <v>721</v>
      </c>
      <c r="F50" s="56" t="s">
        <v>303</v>
      </c>
      <c r="G50" s="56">
        <v>-721</v>
      </c>
    </row>
    <row r="51" spans="1:7" x14ac:dyDescent="0.2">
      <c r="A51" s="56" t="s">
        <v>386</v>
      </c>
      <c r="B51" s="56">
        <v>10000000</v>
      </c>
      <c r="C51" s="56">
        <v>15105278</v>
      </c>
      <c r="D51" s="56">
        <v>0</v>
      </c>
      <c r="E51" s="56">
        <v>15105278</v>
      </c>
      <c r="F51" s="56" t="s">
        <v>387</v>
      </c>
      <c r="G51" s="56">
        <v>0</v>
      </c>
    </row>
    <row r="52" spans="1:7" x14ac:dyDescent="0.2">
      <c r="A52" s="56" t="s">
        <v>388</v>
      </c>
      <c r="B52" s="56">
        <v>422255000</v>
      </c>
      <c r="C52" s="56">
        <v>417149722</v>
      </c>
      <c r="D52" s="56">
        <v>0</v>
      </c>
      <c r="E52" s="56">
        <v>209433427</v>
      </c>
      <c r="F52" s="56" t="s">
        <v>389</v>
      </c>
      <c r="G52" s="56">
        <v>207716295</v>
      </c>
    </row>
  </sheetData>
  <sheetProtection selectLockedCells="1" selectUnlockedCells="1"/>
  <mergeCells count="2">
    <mergeCell ref="A1:C1"/>
    <mergeCell ref="E1:G1"/>
  </mergeCells>
  <pageMargins left="0.78749999999999998" right="0.78749999999999998" top="1.0249999999999999" bottom="1.1638888888888888" header="0.78749999999999998" footer="0.78749999999999998"/>
  <pageSetup paperSize="9" orientation="portrait" useFirstPageNumber="1" horizontalDpi="300" verticalDpi="300"/>
  <headerFooter alignWithMargins="0">
    <oddHeader>&amp;CPénzforgalmi info</oddHeader>
    <oddFooter>&amp;Coldal: &amp;P/&amp;N
exportálva: 2024-09-10 15:32 ( MP)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C3B1C-076C-4D84-93F1-5204B3638BB7}">
  <dimension ref="A1:G49"/>
  <sheetViews>
    <sheetView zoomScaleNormal="100" workbookViewId="0">
      <selection activeCell="F2" sqref="F2"/>
    </sheetView>
  </sheetViews>
  <sheetFormatPr defaultColWidth="11.5703125" defaultRowHeight="12.75" x14ac:dyDescent="0.2"/>
  <cols>
    <col min="1" max="1" width="99.28515625" style="52" customWidth="1"/>
    <col min="2" max="2" width="16.5703125" style="52" bestFit="1" customWidth="1"/>
    <col min="3" max="3" width="19.5703125" style="52" bestFit="1" customWidth="1"/>
    <col min="4" max="4" width="18.28515625" style="52" bestFit="1" customWidth="1"/>
    <col min="5" max="5" width="17.7109375" style="52" bestFit="1" customWidth="1"/>
    <col min="6" max="6" width="8.7109375" style="52" bestFit="1" customWidth="1"/>
    <col min="7" max="7" width="11.5703125" style="52" customWidth="1"/>
    <col min="8" max="256" width="11.5703125" style="52"/>
    <col min="257" max="257" width="99.28515625" style="52" customWidth="1"/>
    <col min="258" max="258" width="16.5703125" style="52" bestFit="1" customWidth="1"/>
    <col min="259" max="259" width="19.5703125" style="52" bestFit="1" customWidth="1"/>
    <col min="260" max="260" width="18.28515625" style="52" bestFit="1" customWidth="1"/>
    <col min="261" max="261" width="17.7109375" style="52" bestFit="1" customWidth="1"/>
    <col min="262" max="262" width="8.7109375" style="52" bestFit="1" customWidth="1"/>
    <col min="263" max="512" width="11.5703125" style="52"/>
    <col min="513" max="513" width="99.28515625" style="52" customWidth="1"/>
    <col min="514" max="514" width="16.5703125" style="52" bestFit="1" customWidth="1"/>
    <col min="515" max="515" width="19.5703125" style="52" bestFit="1" customWidth="1"/>
    <col min="516" max="516" width="18.28515625" style="52" bestFit="1" customWidth="1"/>
    <col min="517" max="517" width="17.7109375" style="52" bestFit="1" customWidth="1"/>
    <col min="518" max="518" width="8.7109375" style="52" bestFit="1" customWidth="1"/>
    <col min="519" max="768" width="11.5703125" style="52"/>
    <col min="769" max="769" width="99.28515625" style="52" customWidth="1"/>
    <col min="770" max="770" width="16.5703125" style="52" bestFit="1" customWidth="1"/>
    <col min="771" max="771" width="19.5703125" style="52" bestFit="1" customWidth="1"/>
    <col min="772" max="772" width="18.28515625" style="52" bestFit="1" customWidth="1"/>
    <col min="773" max="773" width="17.7109375" style="52" bestFit="1" customWidth="1"/>
    <col min="774" max="774" width="8.7109375" style="52" bestFit="1" customWidth="1"/>
    <col min="775" max="1024" width="11.5703125" style="52"/>
    <col min="1025" max="1025" width="99.28515625" style="52" customWidth="1"/>
    <col min="1026" max="1026" width="16.5703125" style="52" bestFit="1" customWidth="1"/>
    <col min="1027" max="1027" width="19.5703125" style="52" bestFit="1" customWidth="1"/>
    <col min="1028" max="1028" width="18.28515625" style="52" bestFit="1" customWidth="1"/>
    <col min="1029" max="1029" width="17.7109375" style="52" bestFit="1" customWidth="1"/>
    <col min="1030" max="1030" width="8.7109375" style="52" bestFit="1" customWidth="1"/>
    <col min="1031" max="1280" width="11.5703125" style="52"/>
    <col min="1281" max="1281" width="99.28515625" style="52" customWidth="1"/>
    <col min="1282" max="1282" width="16.5703125" style="52" bestFit="1" customWidth="1"/>
    <col min="1283" max="1283" width="19.5703125" style="52" bestFit="1" customWidth="1"/>
    <col min="1284" max="1284" width="18.28515625" style="52" bestFit="1" customWidth="1"/>
    <col min="1285" max="1285" width="17.7109375" style="52" bestFit="1" customWidth="1"/>
    <col min="1286" max="1286" width="8.7109375" style="52" bestFit="1" customWidth="1"/>
    <col min="1287" max="1536" width="11.5703125" style="52"/>
    <col min="1537" max="1537" width="99.28515625" style="52" customWidth="1"/>
    <col min="1538" max="1538" width="16.5703125" style="52" bestFit="1" customWidth="1"/>
    <col min="1539" max="1539" width="19.5703125" style="52" bestFit="1" customWidth="1"/>
    <col min="1540" max="1540" width="18.28515625" style="52" bestFit="1" customWidth="1"/>
    <col min="1541" max="1541" width="17.7109375" style="52" bestFit="1" customWidth="1"/>
    <col min="1542" max="1542" width="8.7109375" style="52" bestFit="1" customWidth="1"/>
    <col min="1543" max="1792" width="11.5703125" style="52"/>
    <col min="1793" max="1793" width="99.28515625" style="52" customWidth="1"/>
    <col min="1794" max="1794" width="16.5703125" style="52" bestFit="1" customWidth="1"/>
    <col min="1795" max="1795" width="19.5703125" style="52" bestFit="1" customWidth="1"/>
    <col min="1796" max="1796" width="18.28515625" style="52" bestFit="1" customWidth="1"/>
    <col min="1797" max="1797" width="17.7109375" style="52" bestFit="1" customWidth="1"/>
    <col min="1798" max="1798" width="8.7109375" style="52" bestFit="1" customWidth="1"/>
    <col min="1799" max="2048" width="11.5703125" style="52"/>
    <col min="2049" max="2049" width="99.28515625" style="52" customWidth="1"/>
    <col min="2050" max="2050" width="16.5703125" style="52" bestFit="1" customWidth="1"/>
    <col min="2051" max="2051" width="19.5703125" style="52" bestFit="1" customWidth="1"/>
    <col min="2052" max="2052" width="18.28515625" style="52" bestFit="1" customWidth="1"/>
    <col min="2053" max="2053" width="17.7109375" style="52" bestFit="1" customWidth="1"/>
    <col min="2054" max="2054" width="8.7109375" style="52" bestFit="1" customWidth="1"/>
    <col min="2055" max="2304" width="11.5703125" style="52"/>
    <col min="2305" max="2305" width="99.28515625" style="52" customWidth="1"/>
    <col min="2306" max="2306" width="16.5703125" style="52" bestFit="1" customWidth="1"/>
    <col min="2307" max="2307" width="19.5703125" style="52" bestFit="1" customWidth="1"/>
    <col min="2308" max="2308" width="18.28515625" style="52" bestFit="1" customWidth="1"/>
    <col min="2309" max="2309" width="17.7109375" style="52" bestFit="1" customWidth="1"/>
    <col min="2310" max="2310" width="8.7109375" style="52" bestFit="1" customWidth="1"/>
    <col min="2311" max="2560" width="11.5703125" style="52"/>
    <col min="2561" max="2561" width="99.28515625" style="52" customWidth="1"/>
    <col min="2562" max="2562" width="16.5703125" style="52" bestFit="1" customWidth="1"/>
    <col min="2563" max="2563" width="19.5703125" style="52" bestFit="1" customWidth="1"/>
    <col min="2564" max="2564" width="18.28515625" style="52" bestFit="1" customWidth="1"/>
    <col min="2565" max="2565" width="17.7109375" style="52" bestFit="1" customWidth="1"/>
    <col min="2566" max="2566" width="8.7109375" style="52" bestFit="1" customWidth="1"/>
    <col min="2567" max="2816" width="11.5703125" style="52"/>
    <col min="2817" max="2817" width="99.28515625" style="52" customWidth="1"/>
    <col min="2818" max="2818" width="16.5703125" style="52" bestFit="1" customWidth="1"/>
    <col min="2819" max="2819" width="19.5703125" style="52" bestFit="1" customWidth="1"/>
    <col min="2820" max="2820" width="18.28515625" style="52" bestFit="1" customWidth="1"/>
    <col min="2821" max="2821" width="17.7109375" style="52" bestFit="1" customWidth="1"/>
    <col min="2822" max="2822" width="8.7109375" style="52" bestFit="1" customWidth="1"/>
    <col min="2823" max="3072" width="11.5703125" style="52"/>
    <col min="3073" max="3073" width="99.28515625" style="52" customWidth="1"/>
    <col min="3074" max="3074" width="16.5703125" style="52" bestFit="1" customWidth="1"/>
    <col min="3075" max="3075" width="19.5703125" style="52" bestFit="1" customWidth="1"/>
    <col min="3076" max="3076" width="18.28515625" style="52" bestFit="1" customWidth="1"/>
    <col min="3077" max="3077" width="17.7109375" style="52" bestFit="1" customWidth="1"/>
    <col min="3078" max="3078" width="8.7109375" style="52" bestFit="1" customWidth="1"/>
    <col min="3079" max="3328" width="11.5703125" style="52"/>
    <col min="3329" max="3329" width="99.28515625" style="52" customWidth="1"/>
    <col min="3330" max="3330" width="16.5703125" style="52" bestFit="1" customWidth="1"/>
    <col min="3331" max="3331" width="19.5703125" style="52" bestFit="1" customWidth="1"/>
    <col min="3332" max="3332" width="18.28515625" style="52" bestFit="1" customWidth="1"/>
    <col min="3333" max="3333" width="17.7109375" style="52" bestFit="1" customWidth="1"/>
    <col min="3334" max="3334" width="8.7109375" style="52" bestFit="1" customWidth="1"/>
    <col min="3335" max="3584" width="11.5703125" style="52"/>
    <col min="3585" max="3585" width="99.28515625" style="52" customWidth="1"/>
    <col min="3586" max="3586" width="16.5703125" style="52" bestFit="1" customWidth="1"/>
    <col min="3587" max="3587" width="19.5703125" style="52" bestFit="1" customWidth="1"/>
    <col min="3588" max="3588" width="18.28515625" style="52" bestFit="1" customWidth="1"/>
    <col min="3589" max="3589" width="17.7109375" style="52" bestFit="1" customWidth="1"/>
    <col min="3590" max="3590" width="8.7109375" style="52" bestFit="1" customWidth="1"/>
    <col min="3591" max="3840" width="11.5703125" style="52"/>
    <col min="3841" max="3841" width="99.28515625" style="52" customWidth="1"/>
    <col min="3842" max="3842" width="16.5703125" style="52" bestFit="1" customWidth="1"/>
    <col min="3843" max="3843" width="19.5703125" style="52" bestFit="1" customWidth="1"/>
    <col min="3844" max="3844" width="18.28515625" style="52" bestFit="1" customWidth="1"/>
    <col min="3845" max="3845" width="17.7109375" style="52" bestFit="1" customWidth="1"/>
    <col min="3846" max="3846" width="8.7109375" style="52" bestFit="1" customWidth="1"/>
    <col min="3847" max="4096" width="11.5703125" style="52"/>
    <col min="4097" max="4097" width="99.28515625" style="52" customWidth="1"/>
    <col min="4098" max="4098" width="16.5703125" style="52" bestFit="1" customWidth="1"/>
    <col min="4099" max="4099" width="19.5703125" style="52" bestFit="1" customWidth="1"/>
    <col min="4100" max="4100" width="18.28515625" style="52" bestFit="1" customWidth="1"/>
    <col min="4101" max="4101" width="17.7109375" style="52" bestFit="1" customWidth="1"/>
    <col min="4102" max="4102" width="8.7109375" style="52" bestFit="1" customWidth="1"/>
    <col min="4103" max="4352" width="11.5703125" style="52"/>
    <col min="4353" max="4353" width="99.28515625" style="52" customWidth="1"/>
    <col min="4354" max="4354" width="16.5703125" style="52" bestFit="1" customWidth="1"/>
    <col min="4355" max="4355" width="19.5703125" style="52" bestFit="1" customWidth="1"/>
    <col min="4356" max="4356" width="18.28515625" style="52" bestFit="1" customWidth="1"/>
    <col min="4357" max="4357" width="17.7109375" style="52" bestFit="1" customWidth="1"/>
    <col min="4358" max="4358" width="8.7109375" style="52" bestFit="1" customWidth="1"/>
    <col min="4359" max="4608" width="11.5703125" style="52"/>
    <col min="4609" max="4609" width="99.28515625" style="52" customWidth="1"/>
    <col min="4610" max="4610" width="16.5703125" style="52" bestFit="1" customWidth="1"/>
    <col min="4611" max="4611" width="19.5703125" style="52" bestFit="1" customWidth="1"/>
    <col min="4612" max="4612" width="18.28515625" style="52" bestFit="1" customWidth="1"/>
    <col min="4613" max="4613" width="17.7109375" style="52" bestFit="1" customWidth="1"/>
    <col min="4614" max="4614" width="8.7109375" style="52" bestFit="1" customWidth="1"/>
    <col min="4615" max="4864" width="11.5703125" style="52"/>
    <col min="4865" max="4865" width="99.28515625" style="52" customWidth="1"/>
    <col min="4866" max="4866" width="16.5703125" style="52" bestFit="1" customWidth="1"/>
    <col min="4867" max="4867" width="19.5703125" style="52" bestFit="1" customWidth="1"/>
    <col min="4868" max="4868" width="18.28515625" style="52" bestFit="1" customWidth="1"/>
    <col min="4869" max="4869" width="17.7109375" style="52" bestFit="1" customWidth="1"/>
    <col min="4870" max="4870" width="8.7109375" style="52" bestFit="1" customWidth="1"/>
    <col min="4871" max="5120" width="11.5703125" style="52"/>
    <col min="5121" max="5121" width="99.28515625" style="52" customWidth="1"/>
    <col min="5122" max="5122" width="16.5703125" style="52" bestFit="1" customWidth="1"/>
    <col min="5123" max="5123" width="19.5703125" style="52" bestFit="1" customWidth="1"/>
    <col min="5124" max="5124" width="18.28515625" style="52" bestFit="1" customWidth="1"/>
    <col min="5125" max="5125" width="17.7109375" style="52" bestFit="1" customWidth="1"/>
    <col min="5126" max="5126" width="8.7109375" style="52" bestFit="1" customWidth="1"/>
    <col min="5127" max="5376" width="11.5703125" style="52"/>
    <col min="5377" max="5377" width="99.28515625" style="52" customWidth="1"/>
    <col min="5378" max="5378" width="16.5703125" style="52" bestFit="1" customWidth="1"/>
    <col min="5379" max="5379" width="19.5703125" style="52" bestFit="1" customWidth="1"/>
    <col min="5380" max="5380" width="18.28515625" style="52" bestFit="1" customWidth="1"/>
    <col min="5381" max="5381" width="17.7109375" style="52" bestFit="1" customWidth="1"/>
    <col min="5382" max="5382" width="8.7109375" style="52" bestFit="1" customWidth="1"/>
    <col min="5383" max="5632" width="11.5703125" style="52"/>
    <col min="5633" max="5633" width="99.28515625" style="52" customWidth="1"/>
    <col min="5634" max="5634" width="16.5703125" style="52" bestFit="1" customWidth="1"/>
    <col min="5635" max="5635" width="19.5703125" style="52" bestFit="1" customWidth="1"/>
    <col min="5636" max="5636" width="18.28515625" style="52" bestFit="1" customWidth="1"/>
    <col min="5637" max="5637" width="17.7109375" style="52" bestFit="1" customWidth="1"/>
    <col min="5638" max="5638" width="8.7109375" style="52" bestFit="1" customWidth="1"/>
    <col min="5639" max="5888" width="11.5703125" style="52"/>
    <col min="5889" max="5889" width="99.28515625" style="52" customWidth="1"/>
    <col min="5890" max="5890" width="16.5703125" style="52" bestFit="1" customWidth="1"/>
    <col min="5891" max="5891" width="19.5703125" style="52" bestFit="1" customWidth="1"/>
    <col min="5892" max="5892" width="18.28515625" style="52" bestFit="1" customWidth="1"/>
    <col min="5893" max="5893" width="17.7109375" style="52" bestFit="1" customWidth="1"/>
    <col min="5894" max="5894" width="8.7109375" style="52" bestFit="1" customWidth="1"/>
    <col min="5895" max="6144" width="11.5703125" style="52"/>
    <col min="6145" max="6145" width="99.28515625" style="52" customWidth="1"/>
    <col min="6146" max="6146" width="16.5703125" style="52" bestFit="1" customWidth="1"/>
    <col min="6147" max="6147" width="19.5703125" style="52" bestFit="1" customWidth="1"/>
    <col min="6148" max="6148" width="18.28515625" style="52" bestFit="1" customWidth="1"/>
    <col min="6149" max="6149" width="17.7109375" style="52" bestFit="1" customWidth="1"/>
    <col min="6150" max="6150" width="8.7109375" style="52" bestFit="1" customWidth="1"/>
    <col min="6151" max="6400" width="11.5703125" style="52"/>
    <col min="6401" max="6401" width="99.28515625" style="52" customWidth="1"/>
    <col min="6402" max="6402" width="16.5703125" style="52" bestFit="1" customWidth="1"/>
    <col min="6403" max="6403" width="19.5703125" style="52" bestFit="1" customWidth="1"/>
    <col min="6404" max="6404" width="18.28515625" style="52" bestFit="1" customWidth="1"/>
    <col min="6405" max="6405" width="17.7109375" style="52" bestFit="1" customWidth="1"/>
    <col min="6406" max="6406" width="8.7109375" style="52" bestFit="1" customWidth="1"/>
    <col min="6407" max="6656" width="11.5703125" style="52"/>
    <col min="6657" max="6657" width="99.28515625" style="52" customWidth="1"/>
    <col min="6658" max="6658" width="16.5703125" style="52" bestFit="1" customWidth="1"/>
    <col min="6659" max="6659" width="19.5703125" style="52" bestFit="1" customWidth="1"/>
    <col min="6660" max="6660" width="18.28515625" style="52" bestFit="1" customWidth="1"/>
    <col min="6661" max="6661" width="17.7109375" style="52" bestFit="1" customWidth="1"/>
    <col min="6662" max="6662" width="8.7109375" style="52" bestFit="1" customWidth="1"/>
    <col min="6663" max="6912" width="11.5703125" style="52"/>
    <col min="6913" max="6913" width="99.28515625" style="52" customWidth="1"/>
    <col min="6914" max="6914" width="16.5703125" style="52" bestFit="1" customWidth="1"/>
    <col min="6915" max="6915" width="19.5703125" style="52" bestFit="1" customWidth="1"/>
    <col min="6916" max="6916" width="18.28515625" style="52" bestFit="1" customWidth="1"/>
    <col min="6917" max="6917" width="17.7109375" style="52" bestFit="1" customWidth="1"/>
    <col min="6918" max="6918" width="8.7109375" style="52" bestFit="1" customWidth="1"/>
    <col min="6919" max="7168" width="11.5703125" style="52"/>
    <col min="7169" max="7169" width="99.28515625" style="52" customWidth="1"/>
    <col min="7170" max="7170" width="16.5703125" style="52" bestFit="1" customWidth="1"/>
    <col min="7171" max="7171" width="19.5703125" style="52" bestFit="1" customWidth="1"/>
    <col min="7172" max="7172" width="18.28515625" style="52" bestFit="1" customWidth="1"/>
    <col min="7173" max="7173" width="17.7109375" style="52" bestFit="1" customWidth="1"/>
    <col min="7174" max="7174" width="8.7109375" style="52" bestFit="1" customWidth="1"/>
    <col min="7175" max="7424" width="11.5703125" style="52"/>
    <col min="7425" max="7425" width="99.28515625" style="52" customWidth="1"/>
    <col min="7426" max="7426" width="16.5703125" style="52" bestFit="1" customWidth="1"/>
    <col min="7427" max="7427" width="19.5703125" style="52" bestFit="1" customWidth="1"/>
    <col min="7428" max="7428" width="18.28515625" style="52" bestFit="1" customWidth="1"/>
    <col min="7429" max="7429" width="17.7109375" style="52" bestFit="1" customWidth="1"/>
    <col min="7430" max="7430" width="8.7109375" style="52" bestFit="1" customWidth="1"/>
    <col min="7431" max="7680" width="11.5703125" style="52"/>
    <col min="7681" max="7681" width="99.28515625" style="52" customWidth="1"/>
    <col min="7682" max="7682" width="16.5703125" style="52" bestFit="1" customWidth="1"/>
    <col min="7683" max="7683" width="19.5703125" style="52" bestFit="1" customWidth="1"/>
    <col min="7684" max="7684" width="18.28515625" style="52" bestFit="1" customWidth="1"/>
    <col min="7685" max="7685" width="17.7109375" style="52" bestFit="1" customWidth="1"/>
    <col min="7686" max="7686" width="8.7109375" style="52" bestFit="1" customWidth="1"/>
    <col min="7687" max="7936" width="11.5703125" style="52"/>
    <col min="7937" max="7937" width="99.28515625" style="52" customWidth="1"/>
    <col min="7938" max="7938" width="16.5703125" style="52" bestFit="1" customWidth="1"/>
    <col min="7939" max="7939" width="19.5703125" style="52" bestFit="1" customWidth="1"/>
    <col min="7940" max="7940" width="18.28515625" style="52" bestFit="1" customWidth="1"/>
    <col min="7941" max="7941" width="17.7109375" style="52" bestFit="1" customWidth="1"/>
    <col min="7942" max="7942" width="8.7109375" style="52" bestFit="1" customWidth="1"/>
    <col min="7943" max="8192" width="11.5703125" style="52"/>
    <col min="8193" max="8193" width="99.28515625" style="52" customWidth="1"/>
    <col min="8194" max="8194" width="16.5703125" style="52" bestFit="1" customWidth="1"/>
    <col min="8195" max="8195" width="19.5703125" style="52" bestFit="1" customWidth="1"/>
    <col min="8196" max="8196" width="18.28515625" style="52" bestFit="1" customWidth="1"/>
    <col min="8197" max="8197" width="17.7109375" style="52" bestFit="1" customWidth="1"/>
    <col min="8198" max="8198" width="8.7109375" style="52" bestFit="1" customWidth="1"/>
    <col min="8199" max="8448" width="11.5703125" style="52"/>
    <col min="8449" max="8449" width="99.28515625" style="52" customWidth="1"/>
    <col min="8450" max="8450" width="16.5703125" style="52" bestFit="1" customWidth="1"/>
    <col min="8451" max="8451" width="19.5703125" style="52" bestFit="1" customWidth="1"/>
    <col min="8452" max="8452" width="18.28515625" style="52" bestFit="1" customWidth="1"/>
    <col min="8453" max="8453" width="17.7109375" style="52" bestFit="1" customWidth="1"/>
    <col min="8454" max="8454" width="8.7109375" style="52" bestFit="1" customWidth="1"/>
    <col min="8455" max="8704" width="11.5703125" style="52"/>
    <col min="8705" max="8705" width="99.28515625" style="52" customWidth="1"/>
    <col min="8706" max="8706" width="16.5703125" style="52" bestFit="1" customWidth="1"/>
    <col min="8707" max="8707" width="19.5703125" style="52" bestFit="1" customWidth="1"/>
    <col min="8708" max="8708" width="18.28515625" style="52" bestFit="1" customWidth="1"/>
    <col min="8709" max="8709" width="17.7109375" style="52" bestFit="1" customWidth="1"/>
    <col min="8710" max="8710" width="8.7109375" style="52" bestFit="1" customWidth="1"/>
    <col min="8711" max="8960" width="11.5703125" style="52"/>
    <col min="8961" max="8961" width="99.28515625" style="52" customWidth="1"/>
    <col min="8962" max="8962" width="16.5703125" style="52" bestFit="1" customWidth="1"/>
    <col min="8963" max="8963" width="19.5703125" style="52" bestFit="1" customWidth="1"/>
    <col min="8964" max="8964" width="18.28515625" style="52" bestFit="1" customWidth="1"/>
    <col min="8965" max="8965" width="17.7109375" style="52" bestFit="1" customWidth="1"/>
    <col min="8966" max="8966" width="8.7109375" style="52" bestFit="1" customWidth="1"/>
    <col min="8967" max="9216" width="11.5703125" style="52"/>
    <col min="9217" max="9217" width="99.28515625" style="52" customWidth="1"/>
    <col min="9218" max="9218" width="16.5703125" style="52" bestFit="1" customWidth="1"/>
    <col min="9219" max="9219" width="19.5703125" style="52" bestFit="1" customWidth="1"/>
    <col min="9220" max="9220" width="18.28515625" style="52" bestFit="1" customWidth="1"/>
    <col min="9221" max="9221" width="17.7109375" style="52" bestFit="1" customWidth="1"/>
    <col min="9222" max="9222" width="8.7109375" style="52" bestFit="1" customWidth="1"/>
    <col min="9223" max="9472" width="11.5703125" style="52"/>
    <col min="9473" max="9473" width="99.28515625" style="52" customWidth="1"/>
    <col min="9474" max="9474" width="16.5703125" style="52" bestFit="1" customWidth="1"/>
    <col min="9475" max="9475" width="19.5703125" style="52" bestFit="1" customWidth="1"/>
    <col min="9476" max="9476" width="18.28515625" style="52" bestFit="1" customWidth="1"/>
    <col min="9477" max="9477" width="17.7109375" style="52" bestFit="1" customWidth="1"/>
    <col min="9478" max="9478" width="8.7109375" style="52" bestFit="1" customWidth="1"/>
    <col min="9479" max="9728" width="11.5703125" style="52"/>
    <col min="9729" max="9729" width="99.28515625" style="52" customWidth="1"/>
    <col min="9730" max="9730" width="16.5703125" style="52" bestFit="1" customWidth="1"/>
    <col min="9731" max="9731" width="19.5703125" style="52" bestFit="1" customWidth="1"/>
    <col min="9732" max="9732" width="18.28515625" style="52" bestFit="1" customWidth="1"/>
    <col min="9733" max="9733" width="17.7109375" style="52" bestFit="1" customWidth="1"/>
    <col min="9734" max="9734" width="8.7109375" style="52" bestFit="1" customWidth="1"/>
    <col min="9735" max="9984" width="11.5703125" style="52"/>
    <col min="9985" max="9985" width="99.28515625" style="52" customWidth="1"/>
    <col min="9986" max="9986" width="16.5703125" style="52" bestFit="1" customWidth="1"/>
    <col min="9987" max="9987" width="19.5703125" style="52" bestFit="1" customWidth="1"/>
    <col min="9988" max="9988" width="18.28515625" style="52" bestFit="1" customWidth="1"/>
    <col min="9989" max="9989" width="17.7109375" style="52" bestFit="1" customWidth="1"/>
    <col min="9990" max="9990" width="8.7109375" style="52" bestFit="1" customWidth="1"/>
    <col min="9991" max="10240" width="11.5703125" style="52"/>
    <col min="10241" max="10241" width="99.28515625" style="52" customWidth="1"/>
    <col min="10242" max="10242" width="16.5703125" style="52" bestFit="1" customWidth="1"/>
    <col min="10243" max="10243" width="19.5703125" style="52" bestFit="1" customWidth="1"/>
    <col min="10244" max="10244" width="18.28515625" style="52" bestFit="1" customWidth="1"/>
    <col min="10245" max="10245" width="17.7109375" style="52" bestFit="1" customWidth="1"/>
    <col min="10246" max="10246" width="8.7109375" style="52" bestFit="1" customWidth="1"/>
    <col min="10247" max="10496" width="11.5703125" style="52"/>
    <col min="10497" max="10497" width="99.28515625" style="52" customWidth="1"/>
    <col min="10498" max="10498" width="16.5703125" style="52" bestFit="1" customWidth="1"/>
    <col min="10499" max="10499" width="19.5703125" style="52" bestFit="1" customWidth="1"/>
    <col min="10500" max="10500" width="18.28515625" style="52" bestFit="1" customWidth="1"/>
    <col min="10501" max="10501" width="17.7109375" style="52" bestFit="1" customWidth="1"/>
    <col min="10502" max="10502" width="8.7109375" style="52" bestFit="1" customWidth="1"/>
    <col min="10503" max="10752" width="11.5703125" style="52"/>
    <col min="10753" max="10753" width="99.28515625" style="52" customWidth="1"/>
    <col min="10754" max="10754" width="16.5703125" style="52" bestFit="1" customWidth="1"/>
    <col min="10755" max="10755" width="19.5703125" style="52" bestFit="1" customWidth="1"/>
    <col min="10756" max="10756" width="18.28515625" style="52" bestFit="1" customWidth="1"/>
    <col min="10757" max="10757" width="17.7109375" style="52" bestFit="1" customWidth="1"/>
    <col min="10758" max="10758" width="8.7109375" style="52" bestFit="1" customWidth="1"/>
    <col min="10759" max="11008" width="11.5703125" style="52"/>
    <col min="11009" max="11009" width="99.28515625" style="52" customWidth="1"/>
    <col min="11010" max="11010" width="16.5703125" style="52" bestFit="1" customWidth="1"/>
    <col min="11011" max="11011" width="19.5703125" style="52" bestFit="1" customWidth="1"/>
    <col min="11012" max="11012" width="18.28515625" style="52" bestFit="1" customWidth="1"/>
    <col min="11013" max="11013" width="17.7109375" style="52" bestFit="1" customWidth="1"/>
    <col min="11014" max="11014" width="8.7109375" style="52" bestFit="1" customWidth="1"/>
    <col min="11015" max="11264" width="11.5703125" style="52"/>
    <col min="11265" max="11265" width="99.28515625" style="52" customWidth="1"/>
    <col min="11266" max="11266" width="16.5703125" style="52" bestFit="1" customWidth="1"/>
    <col min="11267" max="11267" width="19.5703125" style="52" bestFit="1" customWidth="1"/>
    <col min="11268" max="11268" width="18.28515625" style="52" bestFit="1" customWidth="1"/>
    <col min="11269" max="11269" width="17.7109375" style="52" bestFit="1" customWidth="1"/>
    <col min="11270" max="11270" width="8.7109375" style="52" bestFit="1" customWidth="1"/>
    <col min="11271" max="11520" width="11.5703125" style="52"/>
    <col min="11521" max="11521" width="99.28515625" style="52" customWidth="1"/>
    <col min="11522" max="11522" width="16.5703125" style="52" bestFit="1" customWidth="1"/>
    <col min="11523" max="11523" width="19.5703125" style="52" bestFit="1" customWidth="1"/>
    <col min="11524" max="11524" width="18.28515625" style="52" bestFit="1" customWidth="1"/>
    <col min="11525" max="11525" width="17.7109375" style="52" bestFit="1" customWidth="1"/>
    <col min="11526" max="11526" width="8.7109375" style="52" bestFit="1" customWidth="1"/>
    <col min="11527" max="11776" width="11.5703125" style="52"/>
    <col min="11777" max="11777" width="99.28515625" style="52" customWidth="1"/>
    <col min="11778" max="11778" width="16.5703125" style="52" bestFit="1" customWidth="1"/>
    <col min="11779" max="11779" width="19.5703125" style="52" bestFit="1" customWidth="1"/>
    <col min="11780" max="11780" width="18.28515625" style="52" bestFit="1" customWidth="1"/>
    <col min="11781" max="11781" width="17.7109375" style="52" bestFit="1" customWidth="1"/>
    <col min="11782" max="11782" width="8.7109375" style="52" bestFit="1" customWidth="1"/>
    <col min="11783" max="12032" width="11.5703125" style="52"/>
    <col min="12033" max="12033" width="99.28515625" style="52" customWidth="1"/>
    <col min="12034" max="12034" width="16.5703125" style="52" bestFit="1" customWidth="1"/>
    <col min="12035" max="12035" width="19.5703125" style="52" bestFit="1" customWidth="1"/>
    <col min="12036" max="12036" width="18.28515625" style="52" bestFit="1" customWidth="1"/>
    <col min="12037" max="12037" width="17.7109375" style="52" bestFit="1" customWidth="1"/>
    <col min="12038" max="12038" width="8.7109375" style="52" bestFit="1" customWidth="1"/>
    <col min="12039" max="12288" width="11.5703125" style="52"/>
    <col min="12289" max="12289" width="99.28515625" style="52" customWidth="1"/>
    <col min="12290" max="12290" width="16.5703125" style="52" bestFit="1" customWidth="1"/>
    <col min="12291" max="12291" width="19.5703125" style="52" bestFit="1" customWidth="1"/>
    <col min="12292" max="12292" width="18.28515625" style="52" bestFit="1" customWidth="1"/>
    <col min="12293" max="12293" width="17.7109375" style="52" bestFit="1" customWidth="1"/>
    <col min="12294" max="12294" width="8.7109375" style="52" bestFit="1" customWidth="1"/>
    <col min="12295" max="12544" width="11.5703125" style="52"/>
    <col min="12545" max="12545" width="99.28515625" style="52" customWidth="1"/>
    <col min="12546" max="12546" width="16.5703125" style="52" bestFit="1" customWidth="1"/>
    <col min="12547" max="12547" width="19.5703125" style="52" bestFit="1" customWidth="1"/>
    <col min="12548" max="12548" width="18.28515625" style="52" bestFit="1" customWidth="1"/>
    <col min="12549" max="12549" width="17.7109375" style="52" bestFit="1" customWidth="1"/>
    <col min="12550" max="12550" width="8.7109375" style="52" bestFit="1" customWidth="1"/>
    <col min="12551" max="12800" width="11.5703125" style="52"/>
    <col min="12801" max="12801" width="99.28515625" style="52" customWidth="1"/>
    <col min="12802" max="12802" width="16.5703125" style="52" bestFit="1" customWidth="1"/>
    <col min="12803" max="12803" width="19.5703125" style="52" bestFit="1" customWidth="1"/>
    <col min="12804" max="12804" width="18.28515625" style="52" bestFit="1" customWidth="1"/>
    <col min="12805" max="12805" width="17.7109375" style="52" bestFit="1" customWidth="1"/>
    <col min="12806" max="12806" width="8.7109375" style="52" bestFit="1" customWidth="1"/>
    <col min="12807" max="13056" width="11.5703125" style="52"/>
    <col min="13057" max="13057" width="99.28515625" style="52" customWidth="1"/>
    <col min="13058" max="13058" width="16.5703125" style="52" bestFit="1" customWidth="1"/>
    <col min="13059" max="13059" width="19.5703125" style="52" bestFit="1" customWidth="1"/>
    <col min="13060" max="13060" width="18.28515625" style="52" bestFit="1" customWidth="1"/>
    <col min="13061" max="13061" width="17.7109375" style="52" bestFit="1" customWidth="1"/>
    <col min="13062" max="13062" width="8.7109375" style="52" bestFit="1" customWidth="1"/>
    <col min="13063" max="13312" width="11.5703125" style="52"/>
    <col min="13313" max="13313" width="99.28515625" style="52" customWidth="1"/>
    <col min="13314" max="13314" width="16.5703125" style="52" bestFit="1" customWidth="1"/>
    <col min="13315" max="13315" width="19.5703125" style="52" bestFit="1" customWidth="1"/>
    <col min="13316" max="13316" width="18.28515625" style="52" bestFit="1" customWidth="1"/>
    <col min="13317" max="13317" width="17.7109375" style="52" bestFit="1" customWidth="1"/>
    <col min="13318" max="13318" width="8.7109375" style="52" bestFit="1" customWidth="1"/>
    <col min="13319" max="13568" width="11.5703125" style="52"/>
    <col min="13569" max="13569" width="99.28515625" style="52" customWidth="1"/>
    <col min="13570" max="13570" width="16.5703125" style="52" bestFit="1" customWidth="1"/>
    <col min="13571" max="13571" width="19.5703125" style="52" bestFit="1" customWidth="1"/>
    <col min="13572" max="13572" width="18.28515625" style="52" bestFit="1" customWidth="1"/>
    <col min="13573" max="13573" width="17.7109375" style="52" bestFit="1" customWidth="1"/>
    <col min="13574" max="13574" width="8.7109375" style="52" bestFit="1" customWidth="1"/>
    <col min="13575" max="13824" width="11.5703125" style="52"/>
    <col min="13825" max="13825" width="99.28515625" style="52" customWidth="1"/>
    <col min="13826" max="13826" width="16.5703125" style="52" bestFit="1" customWidth="1"/>
    <col min="13827" max="13827" width="19.5703125" style="52" bestFit="1" customWidth="1"/>
    <col min="13828" max="13828" width="18.28515625" style="52" bestFit="1" customWidth="1"/>
    <col min="13829" max="13829" width="17.7109375" style="52" bestFit="1" customWidth="1"/>
    <col min="13830" max="13830" width="8.7109375" style="52" bestFit="1" customWidth="1"/>
    <col min="13831" max="14080" width="11.5703125" style="52"/>
    <col min="14081" max="14081" width="99.28515625" style="52" customWidth="1"/>
    <col min="14082" max="14082" width="16.5703125" style="52" bestFit="1" customWidth="1"/>
    <col min="14083" max="14083" width="19.5703125" style="52" bestFit="1" customWidth="1"/>
    <col min="14084" max="14084" width="18.28515625" style="52" bestFit="1" customWidth="1"/>
    <col min="14085" max="14085" width="17.7109375" style="52" bestFit="1" customWidth="1"/>
    <col min="14086" max="14086" width="8.7109375" style="52" bestFit="1" customWidth="1"/>
    <col min="14087" max="14336" width="11.5703125" style="52"/>
    <col min="14337" max="14337" width="99.28515625" style="52" customWidth="1"/>
    <col min="14338" max="14338" width="16.5703125" style="52" bestFit="1" customWidth="1"/>
    <col min="14339" max="14339" width="19.5703125" style="52" bestFit="1" customWidth="1"/>
    <col min="14340" max="14340" width="18.28515625" style="52" bestFit="1" customWidth="1"/>
    <col min="14341" max="14341" width="17.7109375" style="52" bestFit="1" customWidth="1"/>
    <col min="14342" max="14342" width="8.7109375" style="52" bestFit="1" customWidth="1"/>
    <col min="14343" max="14592" width="11.5703125" style="52"/>
    <col min="14593" max="14593" width="99.28515625" style="52" customWidth="1"/>
    <col min="14594" max="14594" width="16.5703125" style="52" bestFit="1" customWidth="1"/>
    <col min="14595" max="14595" width="19.5703125" style="52" bestFit="1" customWidth="1"/>
    <col min="14596" max="14596" width="18.28515625" style="52" bestFit="1" customWidth="1"/>
    <col min="14597" max="14597" width="17.7109375" style="52" bestFit="1" customWidth="1"/>
    <col min="14598" max="14598" width="8.7109375" style="52" bestFit="1" customWidth="1"/>
    <col min="14599" max="14848" width="11.5703125" style="52"/>
    <col min="14849" max="14849" width="99.28515625" style="52" customWidth="1"/>
    <col min="14850" max="14850" width="16.5703125" style="52" bestFit="1" customWidth="1"/>
    <col min="14851" max="14851" width="19.5703125" style="52" bestFit="1" customWidth="1"/>
    <col min="14852" max="14852" width="18.28515625" style="52" bestFit="1" customWidth="1"/>
    <col min="14853" max="14853" width="17.7109375" style="52" bestFit="1" customWidth="1"/>
    <col min="14854" max="14854" width="8.7109375" style="52" bestFit="1" customWidth="1"/>
    <col min="14855" max="15104" width="11.5703125" style="52"/>
    <col min="15105" max="15105" width="99.28515625" style="52" customWidth="1"/>
    <col min="15106" max="15106" width="16.5703125" style="52" bestFit="1" customWidth="1"/>
    <col min="15107" max="15107" width="19.5703125" style="52" bestFit="1" customWidth="1"/>
    <col min="15108" max="15108" width="18.28515625" style="52" bestFit="1" customWidth="1"/>
    <col min="15109" max="15109" width="17.7109375" style="52" bestFit="1" customWidth="1"/>
    <col min="15110" max="15110" width="8.7109375" style="52" bestFit="1" customWidth="1"/>
    <col min="15111" max="15360" width="11.5703125" style="52"/>
    <col min="15361" max="15361" width="99.28515625" style="52" customWidth="1"/>
    <col min="15362" max="15362" width="16.5703125" style="52" bestFit="1" customWidth="1"/>
    <col min="15363" max="15363" width="19.5703125" style="52" bestFit="1" customWidth="1"/>
    <col min="15364" max="15364" width="18.28515625" style="52" bestFit="1" customWidth="1"/>
    <col min="15365" max="15365" width="17.7109375" style="52" bestFit="1" customWidth="1"/>
    <col min="15366" max="15366" width="8.7109375" style="52" bestFit="1" customWidth="1"/>
    <col min="15367" max="15616" width="11.5703125" style="52"/>
    <col min="15617" max="15617" width="99.28515625" style="52" customWidth="1"/>
    <col min="15618" max="15618" width="16.5703125" style="52" bestFit="1" customWidth="1"/>
    <col min="15619" max="15619" width="19.5703125" style="52" bestFit="1" customWidth="1"/>
    <col min="15620" max="15620" width="18.28515625" style="52" bestFit="1" customWidth="1"/>
    <col min="15621" max="15621" width="17.7109375" style="52" bestFit="1" customWidth="1"/>
    <col min="15622" max="15622" width="8.7109375" style="52" bestFit="1" customWidth="1"/>
    <col min="15623" max="15872" width="11.5703125" style="52"/>
    <col min="15873" max="15873" width="99.28515625" style="52" customWidth="1"/>
    <col min="15874" max="15874" width="16.5703125" style="52" bestFit="1" customWidth="1"/>
    <col min="15875" max="15875" width="19.5703125" style="52" bestFit="1" customWidth="1"/>
    <col min="15876" max="15876" width="18.28515625" style="52" bestFit="1" customWidth="1"/>
    <col min="15877" max="15877" width="17.7109375" style="52" bestFit="1" customWidth="1"/>
    <col min="15878" max="15878" width="8.7109375" style="52" bestFit="1" customWidth="1"/>
    <col min="15879" max="16128" width="11.5703125" style="52"/>
    <col min="16129" max="16129" width="99.28515625" style="52" customWidth="1"/>
    <col min="16130" max="16130" width="16.5703125" style="52" bestFit="1" customWidth="1"/>
    <col min="16131" max="16131" width="19.5703125" style="52" bestFit="1" customWidth="1"/>
    <col min="16132" max="16132" width="18.28515625" style="52" bestFit="1" customWidth="1"/>
    <col min="16133" max="16133" width="17.7109375" style="52" bestFit="1" customWidth="1"/>
    <col min="16134" max="16134" width="8.7109375" style="52" bestFit="1" customWidth="1"/>
    <col min="16135" max="16384" width="11.5703125" style="52"/>
  </cols>
  <sheetData>
    <row r="1" spans="1:7" x14ac:dyDescent="0.2">
      <c r="A1" s="60" t="s">
        <v>390</v>
      </c>
      <c r="B1" s="60"/>
      <c r="C1" s="60"/>
      <c r="D1" s="60"/>
      <c r="E1" s="67" t="s">
        <v>391</v>
      </c>
      <c r="F1" s="67"/>
      <c r="G1" s="67"/>
    </row>
    <row r="2" spans="1:7" s="61" customFormat="1" ht="38.25" x14ac:dyDescent="0.2">
      <c r="A2" s="54" t="s">
        <v>296</v>
      </c>
      <c r="B2" s="54" t="s">
        <v>153</v>
      </c>
      <c r="C2" s="54" t="s">
        <v>154</v>
      </c>
      <c r="D2" s="54" t="s">
        <v>297</v>
      </c>
      <c r="E2" s="54" t="s">
        <v>298</v>
      </c>
      <c r="F2" s="55" t="s">
        <v>766</v>
      </c>
      <c r="G2" s="54" t="s">
        <v>299</v>
      </c>
    </row>
    <row r="3" spans="1:7" x14ac:dyDescent="0.2">
      <c r="A3" s="56" t="s">
        <v>300</v>
      </c>
      <c r="B3" s="56">
        <v>251939000</v>
      </c>
      <c r="C3" s="56">
        <v>244374500</v>
      </c>
      <c r="D3" s="56">
        <v>125500</v>
      </c>
      <c r="E3" s="56">
        <v>154214564</v>
      </c>
      <c r="F3" s="56" t="s">
        <v>392</v>
      </c>
      <c r="G3" s="56">
        <v>90159936</v>
      </c>
    </row>
    <row r="4" spans="1:7" x14ac:dyDescent="0.2">
      <c r="A4" s="56" t="s">
        <v>304</v>
      </c>
      <c r="B4" s="56">
        <v>0</v>
      </c>
      <c r="C4" s="56">
        <v>1381500</v>
      </c>
      <c r="D4" s="56">
        <v>81500</v>
      </c>
      <c r="E4" s="56">
        <v>1381500</v>
      </c>
      <c r="F4" s="56" t="s">
        <v>387</v>
      </c>
      <c r="G4" s="56">
        <v>0</v>
      </c>
    </row>
    <row r="5" spans="1:7" x14ac:dyDescent="0.2">
      <c r="A5" s="56" t="s">
        <v>306</v>
      </c>
      <c r="B5" s="56">
        <v>8200000</v>
      </c>
      <c r="C5" s="56">
        <v>8200000</v>
      </c>
      <c r="D5" s="56">
        <v>0</v>
      </c>
      <c r="E5" s="56">
        <v>5559435</v>
      </c>
      <c r="F5" s="56" t="s">
        <v>393</v>
      </c>
      <c r="G5" s="56">
        <v>2640565</v>
      </c>
    </row>
    <row r="6" spans="1:7" x14ac:dyDescent="0.2">
      <c r="A6" s="56" t="s">
        <v>394</v>
      </c>
      <c r="B6" s="56">
        <v>904000</v>
      </c>
      <c r="C6" s="56">
        <v>904000</v>
      </c>
      <c r="D6" s="56">
        <v>0</v>
      </c>
      <c r="E6" s="56">
        <v>0</v>
      </c>
      <c r="F6" s="56" t="s">
        <v>303</v>
      </c>
      <c r="G6" s="56">
        <v>904000</v>
      </c>
    </row>
    <row r="7" spans="1:7" x14ac:dyDescent="0.2">
      <c r="A7" s="56" t="s">
        <v>310</v>
      </c>
      <c r="B7" s="56">
        <v>10200000</v>
      </c>
      <c r="C7" s="56">
        <v>10200000</v>
      </c>
      <c r="D7" s="56">
        <v>0</v>
      </c>
      <c r="E7" s="56">
        <v>9337125</v>
      </c>
      <c r="F7" s="56" t="s">
        <v>395</v>
      </c>
      <c r="G7" s="56">
        <v>862875</v>
      </c>
    </row>
    <row r="8" spans="1:7" x14ac:dyDescent="0.2">
      <c r="A8" s="56" t="s">
        <v>312</v>
      </c>
      <c r="B8" s="56">
        <v>4500000</v>
      </c>
      <c r="C8" s="56">
        <v>4500000</v>
      </c>
      <c r="D8" s="56">
        <v>0</v>
      </c>
      <c r="E8" s="56">
        <v>2441960</v>
      </c>
      <c r="F8" s="56" t="s">
        <v>396</v>
      </c>
      <c r="G8" s="56">
        <v>2058040</v>
      </c>
    </row>
    <row r="9" spans="1:7" x14ac:dyDescent="0.2">
      <c r="A9" s="56" t="s">
        <v>317</v>
      </c>
      <c r="B9" s="56">
        <v>10154000</v>
      </c>
      <c r="C9" s="56">
        <v>10154000</v>
      </c>
      <c r="D9" s="56">
        <v>0</v>
      </c>
      <c r="E9" s="56">
        <v>5530516</v>
      </c>
      <c r="F9" s="56" t="s">
        <v>397</v>
      </c>
      <c r="G9" s="56">
        <v>4623484</v>
      </c>
    </row>
    <row r="10" spans="1:7" x14ac:dyDescent="0.2">
      <c r="A10" s="56" t="s">
        <v>319</v>
      </c>
      <c r="B10" s="56">
        <v>5000000</v>
      </c>
      <c r="C10" s="56">
        <v>5000000</v>
      </c>
      <c r="D10" s="56">
        <v>0</v>
      </c>
      <c r="E10" s="56">
        <v>1330000</v>
      </c>
      <c r="F10" s="56" t="s">
        <v>398</v>
      </c>
      <c r="G10" s="56">
        <v>3670000</v>
      </c>
    </row>
    <row r="11" spans="1:7" x14ac:dyDescent="0.2">
      <c r="A11" s="56" t="s">
        <v>321</v>
      </c>
      <c r="B11" s="56">
        <v>4025000</v>
      </c>
      <c r="C11" s="56">
        <v>10208000</v>
      </c>
      <c r="D11" s="56">
        <v>0</v>
      </c>
      <c r="E11" s="56">
        <v>2934821</v>
      </c>
      <c r="F11" s="56" t="s">
        <v>399</v>
      </c>
      <c r="G11" s="56">
        <v>7273179</v>
      </c>
    </row>
    <row r="12" spans="1:7" x14ac:dyDescent="0.2">
      <c r="A12" s="56" t="s">
        <v>323</v>
      </c>
      <c r="B12" s="56">
        <v>42258000</v>
      </c>
      <c r="C12" s="56">
        <v>42258000</v>
      </c>
      <c r="D12" s="56">
        <v>0</v>
      </c>
      <c r="E12" s="56">
        <v>23625381</v>
      </c>
      <c r="F12" s="56" t="s">
        <v>400</v>
      </c>
      <c r="G12" s="56">
        <v>18632619</v>
      </c>
    </row>
    <row r="13" spans="1:7" x14ac:dyDescent="0.2">
      <c r="A13" s="56" t="s">
        <v>325</v>
      </c>
      <c r="B13" s="56">
        <v>42258000</v>
      </c>
      <c r="C13" s="56">
        <v>42258000</v>
      </c>
      <c r="D13" s="56">
        <v>0</v>
      </c>
      <c r="E13" s="56">
        <v>99000</v>
      </c>
      <c r="F13" s="56" t="s">
        <v>401</v>
      </c>
      <c r="G13" s="56">
        <v>18533619</v>
      </c>
    </row>
    <row r="14" spans="1:7" x14ac:dyDescent="0.2">
      <c r="A14" s="56" t="s">
        <v>327</v>
      </c>
      <c r="B14" s="56">
        <v>42258000</v>
      </c>
      <c r="C14" s="56">
        <v>42258000</v>
      </c>
      <c r="D14" s="56">
        <v>0</v>
      </c>
      <c r="E14" s="56">
        <v>540250</v>
      </c>
      <c r="F14" s="56" t="s">
        <v>402</v>
      </c>
      <c r="G14" s="56">
        <v>17993369</v>
      </c>
    </row>
    <row r="15" spans="1:7" x14ac:dyDescent="0.2">
      <c r="A15" s="56" t="s">
        <v>329</v>
      </c>
      <c r="B15" s="56">
        <v>42258000</v>
      </c>
      <c r="C15" s="56">
        <v>42258000</v>
      </c>
      <c r="D15" s="56">
        <v>0</v>
      </c>
      <c r="E15" s="56">
        <v>1474759</v>
      </c>
      <c r="F15" s="56" t="s">
        <v>403</v>
      </c>
      <c r="G15" s="56">
        <v>16518610</v>
      </c>
    </row>
    <row r="16" spans="1:7" x14ac:dyDescent="0.2">
      <c r="A16" s="56" t="s">
        <v>331</v>
      </c>
      <c r="B16" s="56">
        <v>6500000</v>
      </c>
      <c r="C16" s="56">
        <v>8250000</v>
      </c>
      <c r="D16" s="56">
        <v>0</v>
      </c>
      <c r="E16" s="56">
        <v>2989950</v>
      </c>
      <c r="F16" s="56" t="s">
        <v>404</v>
      </c>
      <c r="G16" s="56">
        <v>5260050</v>
      </c>
    </row>
    <row r="17" spans="1:7" x14ac:dyDescent="0.2">
      <c r="A17" s="56" t="s">
        <v>333</v>
      </c>
      <c r="B17" s="56">
        <v>123500000</v>
      </c>
      <c r="C17" s="56">
        <v>113000000</v>
      </c>
      <c r="D17" s="56">
        <v>1514781</v>
      </c>
      <c r="E17" s="56">
        <v>68243099</v>
      </c>
      <c r="F17" s="56" t="s">
        <v>405</v>
      </c>
      <c r="G17" s="56">
        <v>44756901</v>
      </c>
    </row>
    <row r="18" spans="1:7" x14ac:dyDescent="0.2">
      <c r="A18" s="56" t="s">
        <v>335</v>
      </c>
      <c r="B18" s="56">
        <v>1500000</v>
      </c>
      <c r="C18" s="56">
        <v>1500000</v>
      </c>
      <c r="D18" s="56">
        <v>0</v>
      </c>
      <c r="E18" s="56">
        <v>815048</v>
      </c>
      <c r="F18" s="56" t="s">
        <v>406</v>
      </c>
      <c r="G18" s="56">
        <v>684952</v>
      </c>
    </row>
    <row r="19" spans="1:7" x14ac:dyDescent="0.2">
      <c r="A19" s="56" t="s">
        <v>337</v>
      </c>
      <c r="B19" s="56">
        <v>800000</v>
      </c>
      <c r="C19" s="56">
        <v>800000</v>
      </c>
      <c r="D19" s="56">
        <v>0</v>
      </c>
      <c r="E19" s="56">
        <v>447407</v>
      </c>
      <c r="F19" s="56" t="s">
        <v>407</v>
      </c>
      <c r="G19" s="56">
        <v>352593</v>
      </c>
    </row>
    <row r="20" spans="1:7" x14ac:dyDescent="0.2">
      <c r="A20" s="56" t="s">
        <v>339</v>
      </c>
      <c r="B20" s="56">
        <v>12500000</v>
      </c>
      <c r="C20" s="56">
        <v>12500000</v>
      </c>
      <c r="D20" s="56">
        <v>134603</v>
      </c>
      <c r="E20" s="56">
        <v>8498470</v>
      </c>
      <c r="F20" s="56" t="s">
        <v>408</v>
      </c>
      <c r="G20" s="56">
        <v>4001530</v>
      </c>
    </row>
    <row r="21" spans="1:7" x14ac:dyDescent="0.2">
      <c r="A21" s="56" t="s">
        <v>341</v>
      </c>
      <c r="B21" s="56">
        <v>14000000</v>
      </c>
      <c r="C21" s="56">
        <v>14000000</v>
      </c>
      <c r="D21" s="56">
        <v>251656</v>
      </c>
      <c r="E21" s="56">
        <v>11943041</v>
      </c>
      <c r="F21" s="56" t="s">
        <v>409</v>
      </c>
      <c r="G21" s="56">
        <v>2056959</v>
      </c>
    </row>
    <row r="22" spans="1:7" x14ac:dyDescent="0.2">
      <c r="A22" s="56" t="s">
        <v>343</v>
      </c>
      <c r="B22" s="56">
        <v>2500000</v>
      </c>
      <c r="C22" s="56">
        <v>2500000</v>
      </c>
      <c r="D22" s="56">
        <v>106029</v>
      </c>
      <c r="E22" s="56">
        <v>2492796</v>
      </c>
      <c r="F22" s="56" t="s">
        <v>410</v>
      </c>
      <c r="G22" s="56">
        <v>7204</v>
      </c>
    </row>
    <row r="23" spans="1:7" x14ac:dyDescent="0.2">
      <c r="A23" s="56" t="s">
        <v>411</v>
      </c>
      <c r="B23" s="56">
        <v>300000</v>
      </c>
      <c r="C23" s="56">
        <v>300000</v>
      </c>
      <c r="D23" s="56">
        <v>0</v>
      </c>
      <c r="E23" s="56">
        <v>213556</v>
      </c>
      <c r="F23" s="56" t="s">
        <v>412</v>
      </c>
      <c r="G23" s="56">
        <v>86444</v>
      </c>
    </row>
    <row r="24" spans="1:7" x14ac:dyDescent="0.2">
      <c r="A24" s="56" t="s">
        <v>345</v>
      </c>
      <c r="B24" s="56">
        <v>1500000</v>
      </c>
      <c r="C24" s="56">
        <v>1500000</v>
      </c>
      <c r="D24" s="56">
        <v>0</v>
      </c>
      <c r="E24" s="56">
        <v>962027</v>
      </c>
      <c r="F24" s="56" t="s">
        <v>413</v>
      </c>
      <c r="G24" s="56">
        <v>537973</v>
      </c>
    </row>
    <row r="25" spans="1:7" x14ac:dyDescent="0.2">
      <c r="A25" s="56" t="s">
        <v>347</v>
      </c>
      <c r="B25" s="56">
        <v>8000000</v>
      </c>
      <c r="C25" s="56">
        <v>6000000</v>
      </c>
      <c r="D25" s="56">
        <v>95000</v>
      </c>
      <c r="E25" s="56">
        <v>5737026</v>
      </c>
      <c r="F25" s="56" t="s">
        <v>414</v>
      </c>
      <c r="G25" s="56">
        <v>262974</v>
      </c>
    </row>
    <row r="26" spans="1:7" x14ac:dyDescent="0.2">
      <c r="A26" s="56" t="s">
        <v>349</v>
      </c>
      <c r="B26" s="56">
        <v>200000</v>
      </c>
      <c r="C26" s="56">
        <v>6600000</v>
      </c>
      <c r="D26" s="56">
        <v>0</v>
      </c>
      <c r="E26" s="56">
        <v>2603203</v>
      </c>
      <c r="F26" s="56" t="s">
        <v>415</v>
      </c>
      <c r="G26" s="56">
        <v>3996797</v>
      </c>
    </row>
    <row r="27" spans="1:7" x14ac:dyDescent="0.2">
      <c r="A27" s="56" t="s">
        <v>351</v>
      </c>
      <c r="B27" s="56">
        <v>200000</v>
      </c>
      <c r="C27" s="56">
        <v>6600000</v>
      </c>
      <c r="D27" s="56">
        <v>0</v>
      </c>
      <c r="E27" s="56">
        <v>3983701</v>
      </c>
      <c r="F27" s="56" t="s">
        <v>416</v>
      </c>
      <c r="G27" s="56">
        <v>13096</v>
      </c>
    </row>
    <row r="28" spans="1:7" x14ac:dyDescent="0.2">
      <c r="A28" s="56" t="s">
        <v>353</v>
      </c>
      <c r="B28" s="56">
        <v>800000</v>
      </c>
      <c r="C28" s="56">
        <v>800000</v>
      </c>
      <c r="D28" s="56">
        <v>0</v>
      </c>
      <c r="E28" s="56">
        <v>49800</v>
      </c>
      <c r="F28" s="56" t="s">
        <v>417</v>
      </c>
      <c r="G28" s="56">
        <v>750200</v>
      </c>
    </row>
    <row r="29" spans="1:7" x14ac:dyDescent="0.2">
      <c r="A29" s="56" t="s">
        <v>355</v>
      </c>
      <c r="B29" s="56">
        <v>35000000</v>
      </c>
      <c r="C29" s="56">
        <v>35221000</v>
      </c>
      <c r="D29" s="56">
        <v>162080</v>
      </c>
      <c r="E29" s="56">
        <v>26487961</v>
      </c>
      <c r="F29" s="56" t="s">
        <v>418</v>
      </c>
      <c r="G29" s="56">
        <v>8733039</v>
      </c>
    </row>
    <row r="30" spans="1:7" x14ac:dyDescent="0.2">
      <c r="A30" s="56" t="s">
        <v>359</v>
      </c>
      <c r="B30" s="56">
        <v>1000000</v>
      </c>
      <c r="C30" s="56">
        <v>1000000</v>
      </c>
      <c r="D30" s="56">
        <v>59730</v>
      </c>
      <c r="E30" s="56">
        <v>548375</v>
      </c>
      <c r="F30" s="56" t="s">
        <v>419</v>
      </c>
      <c r="G30" s="56">
        <v>451625</v>
      </c>
    </row>
    <row r="31" spans="1:7" x14ac:dyDescent="0.2">
      <c r="A31" s="56" t="s">
        <v>361</v>
      </c>
      <c r="B31" s="56">
        <v>46900000</v>
      </c>
      <c r="C31" s="56">
        <v>42865000</v>
      </c>
      <c r="D31" s="56">
        <v>526700</v>
      </c>
      <c r="E31" s="56">
        <v>29324927</v>
      </c>
      <c r="F31" s="56" t="s">
        <v>420</v>
      </c>
      <c r="G31" s="56">
        <v>13540073</v>
      </c>
    </row>
    <row r="32" spans="1:7" x14ac:dyDescent="0.2">
      <c r="A32" s="56" t="s">
        <v>363</v>
      </c>
      <c r="B32" s="56">
        <v>4000000</v>
      </c>
      <c r="C32" s="56">
        <v>4000000</v>
      </c>
      <c r="D32" s="56">
        <v>0</v>
      </c>
      <c r="E32" s="56">
        <v>2084000</v>
      </c>
      <c r="F32" s="56" t="s">
        <v>421</v>
      </c>
      <c r="G32" s="56">
        <v>1916000</v>
      </c>
    </row>
    <row r="33" spans="1:7" x14ac:dyDescent="0.2">
      <c r="A33" s="56" t="s">
        <v>365</v>
      </c>
      <c r="B33" s="56">
        <v>1000000</v>
      </c>
      <c r="C33" s="56">
        <v>1000000</v>
      </c>
      <c r="D33" s="56">
        <v>0</v>
      </c>
      <c r="E33" s="56">
        <v>708627</v>
      </c>
      <c r="F33" s="56" t="s">
        <v>422</v>
      </c>
      <c r="G33" s="56">
        <v>291373</v>
      </c>
    </row>
    <row r="34" spans="1:7" x14ac:dyDescent="0.2">
      <c r="A34" s="56" t="s">
        <v>423</v>
      </c>
      <c r="B34" s="56">
        <v>0</v>
      </c>
      <c r="C34" s="56">
        <v>8552000</v>
      </c>
      <c r="D34" s="56">
        <v>0</v>
      </c>
      <c r="E34" s="56">
        <v>8551660</v>
      </c>
      <c r="F34" s="56" t="s">
        <v>387</v>
      </c>
      <c r="G34" s="56">
        <v>340</v>
      </c>
    </row>
    <row r="35" spans="1:7" x14ac:dyDescent="0.2">
      <c r="A35" s="56" t="s">
        <v>370</v>
      </c>
      <c r="B35" s="56">
        <v>3937000</v>
      </c>
      <c r="C35" s="56">
        <v>3937000</v>
      </c>
      <c r="D35" s="56">
        <v>0</v>
      </c>
      <c r="E35" s="56">
        <v>1260671</v>
      </c>
      <c r="F35" s="56" t="s">
        <v>424</v>
      </c>
      <c r="G35" s="56">
        <v>2676329</v>
      </c>
    </row>
    <row r="36" spans="1:7" x14ac:dyDescent="0.2">
      <c r="A36" s="56" t="s">
        <v>372</v>
      </c>
      <c r="B36" s="56">
        <v>1063000</v>
      </c>
      <c r="C36" s="56">
        <v>3372000</v>
      </c>
      <c r="D36" s="56">
        <v>0</v>
      </c>
      <c r="E36" s="56">
        <v>2550806</v>
      </c>
      <c r="F36" s="56" t="s">
        <v>425</v>
      </c>
      <c r="G36" s="56">
        <v>821194</v>
      </c>
    </row>
    <row r="37" spans="1:7" x14ac:dyDescent="0.2">
      <c r="A37" s="56" t="s">
        <v>426</v>
      </c>
      <c r="B37" s="56">
        <v>2500000</v>
      </c>
      <c r="C37" s="56">
        <v>2500000</v>
      </c>
      <c r="D37" s="56">
        <v>0</v>
      </c>
      <c r="E37" s="56">
        <v>1580005</v>
      </c>
      <c r="F37" s="56" t="s">
        <v>427</v>
      </c>
      <c r="G37" s="56">
        <v>919995</v>
      </c>
    </row>
    <row r="38" spans="1:7" x14ac:dyDescent="0.2">
      <c r="A38" s="56" t="s">
        <v>428</v>
      </c>
      <c r="B38" s="56">
        <v>0</v>
      </c>
      <c r="C38" s="56">
        <v>474000</v>
      </c>
      <c r="D38" s="56">
        <v>0</v>
      </c>
      <c r="E38" s="56">
        <v>474320</v>
      </c>
      <c r="F38" s="56" t="s">
        <v>429</v>
      </c>
      <c r="G38" s="56">
        <v>-320</v>
      </c>
    </row>
    <row r="39" spans="1:7" x14ac:dyDescent="0.2">
      <c r="A39" s="56" t="s">
        <v>377</v>
      </c>
      <c r="B39" s="56">
        <v>102000000</v>
      </c>
      <c r="C39" s="56">
        <v>102000000</v>
      </c>
      <c r="D39" s="56">
        <v>3337892</v>
      </c>
      <c r="E39" s="56">
        <v>47530693</v>
      </c>
      <c r="F39" s="56" t="s">
        <v>430</v>
      </c>
      <c r="G39" s="56">
        <v>54469307</v>
      </c>
    </row>
    <row r="40" spans="1:7" x14ac:dyDescent="0.2">
      <c r="A40" s="56" t="s">
        <v>431</v>
      </c>
      <c r="B40" s="56">
        <v>102000000</v>
      </c>
      <c r="C40" s="56">
        <v>102000000</v>
      </c>
      <c r="D40" s="56">
        <v>592000</v>
      </c>
      <c r="E40" s="56">
        <v>21414228</v>
      </c>
      <c r="F40" s="56" t="s">
        <v>432</v>
      </c>
      <c r="G40" s="56">
        <v>33055079</v>
      </c>
    </row>
    <row r="41" spans="1:7" x14ac:dyDescent="0.2">
      <c r="A41" s="56" t="s">
        <v>379</v>
      </c>
      <c r="B41" s="56">
        <v>650000</v>
      </c>
      <c r="C41" s="56">
        <v>650000</v>
      </c>
      <c r="D41" s="56">
        <v>0</v>
      </c>
      <c r="E41" s="56">
        <v>262413</v>
      </c>
      <c r="F41" s="56" t="s">
        <v>433</v>
      </c>
      <c r="G41" s="56">
        <v>387587</v>
      </c>
    </row>
    <row r="42" spans="1:7" x14ac:dyDescent="0.2">
      <c r="A42" s="56" t="s">
        <v>380</v>
      </c>
      <c r="B42" s="56">
        <v>650000</v>
      </c>
      <c r="C42" s="56">
        <v>650000</v>
      </c>
      <c r="D42" s="56">
        <v>0</v>
      </c>
      <c r="E42" s="56">
        <v>6503765</v>
      </c>
      <c r="F42" s="56" t="s">
        <v>434</v>
      </c>
      <c r="G42" s="56">
        <v>-6116178</v>
      </c>
    </row>
    <row r="43" spans="1:7" x14ac:dyDescent="0.2">
      <c r="A43" s="56" t="s">
        <v>435</v>
      </c>
      <c r="B43" s="56">
        <v>34800000</v>
      </c>
      <c r="C43" s="56">
        <v>34800000</v>
      </c>
      <c r="D43" s="56">
        <v>997111</v>
      </c>
      <c r="E43" s="56">
        <v>21657959</v>
      </c>
      <c r="F43" s="56" t="s">
        <v>436</v>
      </c>
      <c r="G43" s="56">
        <v>13142041</v>
      </c>
    </row>
    <row r="44" spans="1:7" x14ac:dyDescent="0.2">
      <c r="A44" s="56" t="s">
        <v>381</v>
      </c>
      <c r="B44" s="56">
        <v>30233000</v>
      </c>
      <c r="C44" s="56">
        <v>30233000</v>
      </c>
      <c r="D44" s="56">
        <v>1148634</v>
      </c>
      <c r="E44" s="56">
        <v>20294553</v>
      </c>
      <c r="F44" s="56" t="s">
        <v>437</v>
      </c>
      <c r="G44" s="56">
        <v>9938447</v>
      </c>
    </row>
    <row r="45" spans="1:7" x14ac:dyDescent="0.2">
      <c r="A45" s="56" t="s">
        <v>384</v>
      </c>
      <c r="B45" s="56">
        <v>0</v>
      </c>
      <c r="C45" s="56">
        <v>0</v>
      </c>
      <c r="D45" s="56">
        <v>0</v>
      </c>
      <c r="E45" s="56">
        <v>8</v>
      </c>
      <c r="F45" s="56" t="s">
        <v>303</v>
      </c>
      <c r="G45" s="56">
        <v>-8</v>
      </c>
    </row>
    <row r="46" spans="1:7" x14ac:dyDescent="0.2">
      <c r="A46" s="56" t="s">
        <v>385</v>
      </c>
      <c r="B46" s="56">
        <v>150000</v>
      </c>
      <c r="C46" s="56">
        <v>150000</v>
      </c>
      <c r="D46" s="56">
        <v>0</v>
      </c>
      <c r="E46" s="56">
        <v>15498</v>
      </c>
      <c r="F46" s="56" t="s">
        <v>438</v>
      </c>
      <c r="G46" s="56">
        <v>134502</v>
      </c>
    </row>
    <row r="47" spans="1:7" x14ac:dyDescent="0.2">
      <c r="A47" s="56" t="s">
        <v>439</v>
      </c>
      <c r="B47" s="56">
        <v>150000</v>
      </c>
      <c r="C47" s="56">
        <v>150000</v>
      </c>
      <c r="D47" s="56">
        <v>0</v>
      </c>
      <c r="E47" s="56">
        <v>790078</v>
      </c>
      <c r="F47" s="56" t="s">
        <v>440</v>
      </c>
      <c r="G47" s="56">
        <v>-655576</v>
      </c>
    </row>
    <row r="48" spans="1:7" x14ac:dyDescent="0.2">
      <c r="A48" s="56" t="s">
        <v>386</v>
      </c>
      <c r="B48" s="56">
        <v>6000000</v>
      </c>
      <c r="C48" s="56">
        <v>15192869</v>
      </c>
      <c r="D48" s="56">
        <v>0</v>
      </c>
      <c r="E48" s="56">
        <v>15192869</v>
      </c>
      <c r="F48" s="56" t="s">
        <v>387</v>
      </c>
      <c r="G48" s="56">
        <v>0</v>
      </c>
    </row>
    <row r="49" spans="1:7" x14ac:dyDescent="0.2">
      <c r="A49" s="56" t="s">
        <v>388</v>
      </c>
      <c r="B49" s="56">
        <v>425847000</v>
      </c>
      <c r="C49" s="56">
        <v>418877131</v>
      </c>
      <c r="D49" s="56">
        <v>0</v>
      </c>
      <c r="E49" s="56">
        <v>272200618</v>
      </c>
      <c r="F49" s="56" t="s">
        <v>441</v>
      </c>
      <c r="G49" s="56">
        <v>146676513</v>
      </c>
    </row>
  </sheetData>
  <sheetProtection selectLockedCells="1" selectUnlockedCells="1"/>
  <mergeCells count="1">
    <mergeCell ref="E1:G1"/>
  </mergeCells>
  <pageMargins left="0.78749999999999998" right="0.78749999999999998" top="1.0249999999999999" bottom="1.1638888888888888" header="0.78749999999999998" footer="0.78749999999999998"/>
  <pageSetup paperSize="9" orientation="portrait" useFirstPageNumber="1" horizontalDpi="300" verticalDpi="300"/>
  <headerFooter alignWithMargins="0">
    <oddHeader>&amp;CPénzforgalmi info</oddHeader>
    <oddFooter>&amp;Coldal: &amp;P/&amp;N
exportálva: 2024-09-10 15:32 ( MP)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852BD-4F29-47C4-ACF4-B1B4A3B73E18}">
  <dimension ref="A1:G41"/>
  <sheetViews>
    <sheetView zoomScaleNormal="100" workbookViewId="0">
      <selection activeCell="F2" sqref="F2"/>
    </sheetView>
  </sheetViews>
  <sheetFormatPr defaultColWidth="11.5703125" defaultRowHeight="12.75" x14ac:dyDescent="0.2"/>
  <cols>
    <col min="1" max="1" width="95.7109375" style="52" customWidth="1"/>
    <col min="2" max="2" width="16.5703125" style="52" bestFit="1" customWidth="1"/>
    <col min="3" max="3" width="19.5703125" style="52" bestFit="1" customWidth="1"/>
    <col min="4" max="4" width="18.28515625" style="52" bestFit="1" customWidth="1"/>
    <col min="5" max="5" width="17.7109375" style="52" bestFit="1" customWidth="1"/>
    <col min="6" max="6" width="8.7109375" style="52" bestFit="1" customWidth="1"/>
    <col min="7" max="7" width="11.7109375" style="52" customWidth="1"/>
    <col min="8" max="256" width="11.5703125" style="52"/>
    <col min="257" max="257" width="95.7109375" style="52" customWidth="1"/>
    <col min="258" max="258" width="16.5703125" style="52" bestFit="1" customWidth="1"/>
    <col min="259" max="259" width="19.5703125" style="52" bestFit="1" customWidth="1"/>
    <col min="260" max="260" width="18.28515625" style="52" bestFit="1" customWidth="1"/>
    <col min="261" max="261" width="17.7109375" style="52" bestFit="1" customWidth="1"/>
    <col min="262" max="262" width="8.7109375" style="52" bestFit="1" customWidth="1"/>
    <col min="263" max="263" width="11.7109375" style="52" customWidth="1"/>
    <col min="264" max="512" width="11.5703125" style="52"/>
    <col min="513" max="513" width="95.7109375" style="52" customWidth="1"/>
    <col min="514" max="514" width="16.5703125" style="52" bestFit="1" customWidth="1"/>
    <col min="515" max="515" width="19.5703125" style="52" bestFit="1" customWidth="1"/>
    <col min="516" max="516" width="18.28515625" style="52" bestFit="1" customWidth="1"/>
    <col min="517" max="517" width="17.7109375" style="52" bestFit="1" customWidth="1"/>
    <col min="518" max="518" width="8.7109375" style="52" bestFit="1" customWidth="1"/>
    <col min="519" max="519" width="11.7109375" style="52" customWidth="1"/>
    <col min="520" max="768" width="11.5703125" style="52"/>
    <col min="769" max="769" width="95.7109375" style="52" customWidth="1"/>
    <col min="770" max="770" width="16.5703125" style="52" bestFit="1" customWidth="1"/>
    <col min="771" max="771" width="19.5703125" style="52" bestFit="1" customWidth="1"/>
    <col min="772" max="772" width="18.28515625" style="52" bestFit="1" customWidth="1"/>
    <col min="773" max="773" width="17.7109375" style="52" bestFit="1" customWidth="1"/>
    <col min="774" max="774" width="8.7109375" style="52" bestFit="1" customWidth="1"/>
    <col min="775" max="775" width="11.7109375" style="52" customWidth="1"/>
    <col min="776" max="1024" width="11.5703125" style="52"/>
    <col min="1025" max="1025" width="95.7109375" style="52" customWidth="1"/>
    <col min="1026" max="1026" width="16.5703125" style="52" bestFit="1" customWidth="1"/>
    <col min="1027" max="1027" width="19.5703125" style="52" bestFit="1" customWidth="1"/>
    <col min="1028" max="1028" width="18.28515625" style="52" bestFit="1" customWidth="1"/>
    <col min="1029" max="1029" width="17.7109375" style="52" bestFit="1" customWidth="1"/>
    <col min="1030" max="1030" width="8.7109375" style="52" bestFit="1" customWidth="1"/>
    <col min="1031" max="1031" width="11.7109375" style="52" customWidth="1"/>
    <col min="1032" max="1280" width="11.5703125" style="52"/>
    <col min="1281" max="1281" width="95.7109375" style="52" customWidth="1"/>
    <col min="1282" max="1282" width="16.5703125" style="52" bestFit="1" customWidth="1"/>
    <col min="1283" max="1283" width="19.5703125" style="52" bestFit="1" customWidth="1"/>
    <col min="1284" max="1284" width="18.28515625" style="52" bestFit="1" customWidth="1"/>
    <col min="1285" max="1285" width="17.7109375" style="52" bestFit="1" customWidth="1"/>
    <col min="1286" max="1286" width="8.7109375" style="52" bestFit="1" customWidth="1"/>
    <col min="1287" max="1287" width="11.7109375" style="52" customWidth="1"/>
    <col min="1288" max="1536" width="11.5703125" style="52"/>
    <col min="1537" max="1537" width="95.7109375" style="52" customWidth="1"/>
    <col min="1538" max="1538" width="16.5703125" style="52" bestFit="1" customWidth="1"/>
    <col min="1539" max="1539" width="19.5703125" style="52" bestFit="1" customWidth="1"/>
    <col min="1540" max="1540" width="18.28515625" style="52" bestFit="1" customWidth="1"/>
    <col min="1541" max="1541" width="17.7109375" style="52" bestFit="1" customWidth="1"/>
    <col min="1542" max="1542" width="8.7109375" style="52" bestFit="1" customWidth="1"/>
    <col min="1543" max="1543" width="11.7109375" style="52" customWidth="1"/>
    <col min="1544" max="1792" width="11.5703125" style="52"/>
    <col min="1793" max="1793" width="95.7109375" style="52" customWidth="1"/>
    <col min="1794" max="1794" width="16.5703125" style="52" bestFit="1" customWidth="1"/>
    <col min="1795" max="1795" width="19.5703125" style="52" bestFit="1" customWidth="1"/>
    <col min="1796" max="1796" width="18.28515625" style="52" bestFit="1" customWidth="1"/>
    <col min="1797" max="1797" width="17.7109375" style="52" bestFit="1" customWidth="1"/>
    <col min="1798" max="1798" width="8.7109375" style="52" bestFit="1" customWidth="1"/>
    <col min="1799" max="1799" width="11.7109375" style="52" customWidth="1"/>
    <col min="1800" max="2048" width="11.5703125" style="52"/>
    <col min="2049" max="2049" width="95.7109375" style="52" customWidth="1"/>
    <col min="2050" max="2050" width="16.5703125" style="52" bestFit="1" customWidth="1"/>
    <col min="2051" max="2051" width="19.5703125" style="52" bestFit="1" customWidth="1"/>
    <col min="2052" max="2052" width="18.28515625" style="52" bestFit="1" customWidth="1"/>
    <col min="2053" max="2053" width="17.7109375" style="52" bestFit="1" customWidth="1"/>
    <col min="2054" max="2054" width="8.7109375" style="52" bestFit="1" customWidth="1"/>
    <col min="2055" max="2055" width="11.7109375" style="52" customWidth="1"/>
    <col min="2056" max="2304" width="11.5703125" style="52"/>
    <col min="2305" max="2305" width="95.7109375" style="52" customWidth="1"/>
    <col min="2306" max="2306" width="16.5703125" style="52" bestFit="1" customWidth="1"/>
    <col min="2307" max="2307" width="19.5703125" style="52" bestFit="1" customWidth="1"/>
    <col min="2308" max="2308" width="18.28515625" style="52" bestFit="1" customWidth="1"/>
    <col min="2309" max="2309" width="17.7109375" style="52" bestFit="1" customWidth="1"/>
    <col min="2310" max="2310" width="8.7109375" style="52" bestFit="1" customWidth="1"/>
    <col min="2311" max="2311" width="11.7109375" style="52" customWidth="1"/>
    <col min="2312" max="2560" width="11.5703125" style="52"/>
    <col min="2561" max="2561" width="95.7109375" style="52" customWidth="1"/>
    <col min="2562" max="2562" width="16.5703125" style="52" bestFit="1" customWidth="1"/>
    <col min="2563" max="2563" width="19.5703125" style="52" bestFit="1" customWidth="1"/>
    <col min="2564" max="2564" width="18.28515625" style="52" bestFit="1" customWidth="1"/>
    <col min="2565" max="2565" width="17.7109375" style="52" bestFit="1" customWidth="1"/>
    <col min="2566" max="2566" width="8.7109375" style="52" bestFit="1" customWidth="1"/>
    <col min="2567" max="2567" width="11.7109375" style="52" customWidth="1"/>
    <col min="2568" max="2816" width="11.5703125" style="52"/>
    <col min="2817" max="2817" width="95.7109375" style="52" customWidth="1"/>
    <col min="2818" max="2818" width="16.5703125" style="52" bestFit="1" customWidth="1"/>
    <col min="2819" max="2819" width="19.5703125" style="52" bestFit="1" customWidth="1"/>
    <col min="2820" max="2820" width="18.28515625" style="52" bestFit="1" customWidth="1"/>
    <col min="2821" max="2821" width="17.7109375" style="52" bestFit="1" customWidth="1"/>
    <col min="2822" max="2822" width="8.7109375" style="52" bestFit="1" customWidth="1"/>
    <col min="2823" max="2823" width="11.7109375" style="52" customWidth="1"/>
    <col min="2824" max="3072" width="11.5703125" style="52"/>
    <col min="3073" max="3073" width="95.7109375" style="52" customWidth="1"/>
    <col min="3074" max="3074" width="16.5703125" style="52" bestFit="1" customWidth="1"/>
    <col min="3075" max="3075" width="19.5703125" style="52" bestFit="1" customWidth="1"/>
    <col min="3076" max="3076" width="18.28515625" style="52" bestFit="1" customWidth="1"/>
    <col min="3077" max="3077" width="17.7109375" style="52" bestFit="1" customWidth="1"/>
    <col min="3078" max="3078" width="8.7109375" style="52" bestFit="1" customWidth="1"/>
    <col min="3079" max="3079" width="11.7109375" style="52" customWidth="1"/>
    <col min="3080" max="3328" width="11.5703125" style="52"/>
    <col min="3329" max="3329" width="95.7109375" style="52" customWidth="1"/>
    <col min="3330" max="3330" width="16.5703125" style="52" bestFit="1" customWidth="1"/>
    <col min="3331" max="3331" width="19.5703125" style="52" bestFit="1" customWidth="1"/>
    <col min="3332" max="3332" width="18.28515625" style="52" bestFit="1" customWidth="1"/>
    <col min="3333" max="3333" width="17.7109375" style="52" bestFit="1" customWidth="1"/>
    <col min="3334" max="3334" width="8.7109375" style="52" bestFit="1" customWidth="1"/>
    <col min="3335" max="3335" width="11.7109375" style="52" customWidth="1"/>
    <col min="3336" max="3584" width="11.5703125" style="52"/>
    <col min="3585" max="3585" width="95.7109375" style="52" customWidth="1"/>
    <col min="3586" max="3586" width="16.5703125" style="52" bestFit="1" customWidth="1"/>
    <col min="3587" max="3587" width="19.5703125" style="52" bestFit="1" customWidth="1"/>
    <col min="3588" max="3588" width="18.28515625" style="52" bestFit="1" customWidth="1"/>
    <col min="3589" max="3589" width="17.7109375" style="52" bestFit="1" customWidth="1"/>
    <col min="3590" max="3590" width="8.7109375" style="52" bestFit="1" customWidth="1"/>
    <col min="3591" max="3591" width="11.7109375" style="52" customWidth="1"/>
    <col min="3592" max="3840" width="11.5703125" style="52"/>
    <col min="3841" max="3841" width="95.7109375" style="52" customWidth="1"/>
    <col min="3842" max="3842" width="16.5703125" style="52" bestFit="1" customWidth="1"/>
    <col min="3843" max="3843" width="19.5703125" style="52" bestFit="1" customWidth="1"/>
    <col min="3844" max="3844" width="18.28515625" style="52" bestFit="1" customWidth="1"/>
    <col min="3845" max="3845" width="17.7109375" style="52" bestFit="1" customWidth="1"/>
    <col min="3846" max="3846" width="8.7109375" style="52" bestFit="1" customWidth="1"/>
    <col min="3847" max="3847" width="11.7109375" style="52" customWidth="1"/>
    <col min="3848" max="4096" width="11.5703125" style="52"/>
    <col min="4097" max="4097" width="95.7109375" style="52" customWidth="1"/>
    <col min="4098" max="4098" width="16.5703125" style="52" bestFit="1" customWidth="1"/>
    <col min="4099" max="4099" width="19.5703125" style="52" bestFit="1" customWidth="1"/>
    <col min="4100" max="4100" width="18.28515625" style="52" bestFit="1" customWidth="1"/>
    <col min="4101" max="4101" width="17.7109375" style="52" bestFit="1" customWidth="1"/>
    <col min="4102" max="4102" width="8.7109375" style="52" bestFit="1" customWidth="1"/>
    <col min="4103" max="4103" width="11.7109375" style="52" customWidth="1"/>
    <col min="4104" max="4352" width="11.5703125" style="52"/>
    <col min="4353" max="4353" width="95.7109375" style="52" customWidth="1"/>
    <col min="4354" max="4354" width="16.5703125" style="52" bestFit="1" customWidth="1"/>
    <col min="4355" max="4355" width="19.5703125" style="52" bestFit="1" customWidth="1"/>
    <col min="4356" max="4356" width="18.28515625" style="52" bestFit="1" customWidth="1"/>
    <col min="4357" max="4357" width="17.7109375" style="52" bestFit="1" customWidth="1"/>
    <col min="4358" max="4358" width="8.7109375" style="52" bestFit="1" customWidth="1"/>
    <col min="4359" max="4359" width="11.7109375" style="52" customWidth="1"/>
    <col min="4360" max="4608" width="11.5703125" style="52"/>
    <col min="4609" max="4609" width="95.7109375" style="52" customWidth="1"/>
    <col min="4610" max="4610" width="16.5703125" style="52" bestFit="1" customWidth="1"/>
    <col min="4611" max="4611" width="19.5703125" style="52" bestFit="1" customWidth="1"/>
    <col min="4612" max="4612" width="18.28515625" style="52" bestFit="1" customWidth="1"/>
    <col min="4613" max="4613" width="17.7109375" style="52" bestFit="1" customWidth="1"/>
    <col min="4614" max="4614" width="8.7109375" style="52" bestFit="1" customWidth="1"/>
    <col min="4615" max="4615" width="11.7109375" style="52" customWidth="1"/>
    <col min="4616" max="4864" width="11.5703125" style="52"/>
    <col min="4865" max="4865" width="95.7109375" style="52" customWidth="1"/>
    <col min="4866" max="4866" width="16.5703125" style="52" bestFit="1" customWidth="1"/>
    <col min="4867" max="4867" width="19.5703125" style="52" bestFit="1" customWidth="1"/>
    <col min="4868" max="4868" width="18.28515625" style="52" bestFit="1" customWidth="1"/>
    <col min="4869" max="4869" width="17.7109375" style="52" bestFit="1" customWidth="1"/>
    <col min="4870" max="4870" width="8.7109375" style="52" bestFit="1" customWidth="1"/>
    <col min="4871" max="4871" width="11.7109375" style="52" customWidth="1"/>
    <col min="4872" max="5120" width="11.5703125" style="52"/>
    <col min="5121" max="5121" width="95.7109375" style="52" customWidth="1"/>
    <col min="5122" max="5122" width="16.5703125" style="52" bestFit="1" customWidth="1"/>
    <col min="5123" max="5123" width="19.5703125" style="52" bestFit="1" customWidth="1"/>
    <col min="5124" max="5124" width="18.28515625" style="52" bestFit="1" customWidth="1"/>
    <col min="5125" max="5125" width="17.7109375" style="52" bestFit="1" customWidth="1"/>
    <col min="5126" max="5126" width="8.7109375" style="52" bestFit="1" customWidth="1"/>
    <col min="5127" max="5127" width="11.7109375" style="52" customWidth="1"/>
    <col min="5128" max="5376" width="11.5703125" style="52"/>
    <col min="5377" max="5377" width="95.7109375" style="52" customWidth="1"/>
    <col min="5378" max="5378" width="16.5703125" style="52" bestFit="1" customWidth="1"/>
    <col min="5379" max="5379" width="19.5703125" style="52" bestFit="1" customWidth="1"/>
    <col min="5380" max="5380" width="18.28515625" style="52" bestFit="1" customWidth="1"/>
    <col min="5381" max="5381" width="17.7109375" style="52" bestFit="1" customWidth="1"/>
    <col min="5382" max="5382" width="8.7109375" style="52" bestFit="1" customWidth="1"/>
    <col min="5383" max="5383" width="11.7109375" style="52" customWidth="1"/>
    <col min="5384" max="5632" width="11.5703125" style="52"/>
    <col min="5633" max="5633" width="95.7109375" style="52" customWidth="1"/>
    <col min="5634" max="5634" width="16.5703125" style="52" bestFit="1" customWidth="1"/>
    <col min="5635" max="5635" width="19.5703125" style="52" bestFit="1" customWidth="1"/>
    <col min="5636" max="5636" width="18.28515625" style="52" bestFit="1" customWidth="1"/>
    <col min="5637" max="5637" width="17.7109375" style="52" bestFit="1" customWidth="1"/>
    <col min="5638" max="5638" width="8.7109375" style="52" bestFit="1" customWidth="1"/>
    <col min="5639" max="5639" width="11.7109375" style="52" customWidth="1"/>
    <col min="5640" max="5888" width="11.5703125" style="52"/>
    <col min="5889" max="5889" width="95.7109375" style="52" customWidth="1"/>
    <col min="5890" max="5890" width="16.5703125" style="52" bestFit="1" customWidth="1"/>
    <col min="5891" max="5891" width="19.5703125" style="52" bestFit="1" customWidth="1"/>
    <col min="5892" max="5892" width="18.28515625" style="52" bestFit="1" customWidth="1"/>
    <col min="5893" max="5893" width="17.7109375" style="52" bestFit="1" customWidth="1"/>
    <col min="5894" max="5894" width="8.7109375" style="52" bestFit="1" customWidth="1"/>
    <col min="5895" max="5895" width="11.7109375" style="52" customWidth="1"/>
    <col min="5896" max="6144" width="11.5703125" style="52"/>
    <col min="6145" max="6145" width="95.7109375" style="52" customWidth="1"/>
    <col min="6146" max="6146" width="16.5703125" style="52" bestFit="1" customWidth="1"/>
    <col min="6147" max="6147" width="19.5703125" style="52" bestFit="1" customWidth="1"/>
    <col min="6148" max="6148" width="18.28515625" style="52" bestFit="1" customWidth="1"/>
    <col min="6149" max="6149" width="17.7109375" style="52" bestFit="1" customWidth="1"/>
    <col min="6150" max="6150" width="8.7109375" style="52" bestFit="1" customWidth="1"/>
    <col min="6151" max="6151" width="11.7109375" style="52" customWidth="1"/>
    <col min="6152" max="6400" width="11.5703125" style="52"/>
    <col min="6401" max="6401" width="95.7109375" style="52" customWidth="1"/>
    <col min="6402" max="6402" width="16.5703125" style="52" bestFit="1" customWidth="1"/>
    <col min="6403" max="6403" width="19.5703125" style="52" bestFit="1" customWidth="1"/>
    <col min="6404" max="6404" width="18.28515625" style="52" bestFit="1" customWidth="1"/>
    <col min="6405" max="6405" width="17.7109375" style="52" bestFit="1" customWidth="1"/>
    <col min="6406" max="6406" width="8.7109375" style="52" bestFit="1" customWidth="1"/>
    <col min="6407" max="6407" width="11.7109375" style="52" customWidth="1"/>
    <col min="6408" max="6656" width="11.5703125" style="52"/>
    <col min="6657" max="6657" width="95.7109375" style="52" customWidth="1"/>
    <col min="6658" max="6658" width="16.5703125" style="52" bestFit="1" customWidth="1"/>
    <col min="6659" max="6659" width="19.5703125" style="52" bestFit="1" customWidth="1"/>
    <col min="6660" max="6660" width="18.28515625" style="52" bestFit="1" customWidth="1"/>
    <col min="6661" max="6661" width="17.7109375" style="52" bestFit="1" customWidth="1"/>
    <col min="6662" max="6662" width="8.7109375" style="52" bestFit="1" customWidth="1"/>
    <col min="6663" max="6663" width="11.7109375" style="52" customWidth="1"/>
    <col min="6664" max="6912" width="11.5703125" style="52"/>
    <col min="6913" max="6913" width="95.7109375" style="52" customWidth="1"/>
    <col min="6914" max="6914" width="16.5703125" style="52" bestFit="1" customWidth="1"/>
    <col min="6915" max="6915" width="19.5703125" style="52" bestFit="1" customWidth="1"/>
    <col min="6916" max="6916" width="18.28515625" style="52" bestFit="1" customWidth="1"/>
    <col min="6917" max="6917" width="17.7109375" style="52" bestFit="1" customWidth="1"/>
    <col min="6918" max="6918" width="8.7109375" style="52" bestFit="1" customWidth="1"/>
    <col min="6919" max="6919" width="11.7109375" style="52" customWidth="1"/>
    <col min="6920" max="7168" width="11.5703125" style="52"/>
    <col min="7169" max="7169" width="95.7109375" style="52" customWidth="1"/>
    <col min="7170" max="7170" width="16.5703125" style="52" bestFit="1" customWidth="1"/>
    <col min="7171" max="7171" width="19.5703125" style="52" bestFit="1" customWidth="1"/>
    <col min="7172" max="7172" width="18.28515625" style="52" bestFit="1" customWidth="1"/>
    <col min="7173" max="7173" width="17.7109375" style="52" bestFit="1" customWidth="1"/>
    <col min="7174" max="7174" width="8.7109375" style="52" bestFit="1" customWidth="1"/>
    <col min="7175" max="7175" width="11.7109375" style="52" customWidth="1"/>
    <col min="7176" max="7424" width="11.5703125" style="52"/>
    <col min="7425" max="7425" width="95.7109375" style="52" customWidth="1"/>
    <col min="7426" max="7426" width="16.5703125" style="52" bestFit="1" customWidth="1"/>
    <col min="7427" max="7427" width="19.5703125" style="52" bestFit="1" customWidth="1"/>
    <col min="7428" max="7428" width="18.28515625" style="52" bestFit="1" customWidth="1"/>
    <col min="7429" max="7429" width="17.7109375" style="52" bestFit="1" customWidth="1"/>
    <col min="7430" max="7430" width="8.7109375" style="52" bestFit="1" customWidth="1"/>
    <col min="7431" max="7431" width="11.7109375" style="52" customWidth="1"/>
    <col min="7432" max="7680" width="11.5703125" style="52"/>
    <col min="7681" max="7681" width="95.7109375" style="52" customWidth="1"/>
    <col min="7682" max="7682" width="16.5703125" style="52" bestFit="1" customWidth="1"/>
    <col min="7683" max="7683" width="19.5703125" style="52" bestFit="1" customWidth="1"/>
    <col min="7684" max="7684" width="18.28515625" style="52" bestFit="1" customWidth="1"/>
    <col min="7685" max="7685" width="17.7109375" style="52" bestFit="1" customWidth="1"/>
    <col min="7686" max="7686" width="8.7109375" style="52" bestFit="1" customWidth="1"/>
    <col min="7687" max="7687" width="11.7109375" style="52" customWidth="1"/>
    <col min="7688" max="7936" width="11.5703125" style="52"/>
    <col min="7937" max="7937" width="95.7109375" style="52" customWidth="1"/>
    <col min="7938" max="7938" width="16.5703125" style="52" bestFit="1" customWidth="1"/>
    <col min="7939" max="7939" width="19.5703125" style="52" bestFit="1" customWidth="1"/>
    <col min="7940" max="7940" width="18.28515625" style="52" bestFit="1" customWidth="1"/>
    <col min="7941" max="7941" width="17.7109375" style="52" bestFit="1" customWidth="1"/>
    <col min="7942" max="7942" width="8.7109375" style="52" bestFit="1" customWidth="1"/>
    <col min="7943" max="7943" width="11.7109375" style="52" customWidth="1"/>
    <col min="7944" max="8192" width="11.5703125" style="52"/>
    <col min="8193" max="8193" width="95.7109375" style="52" customWidth="1"/>
    <col min="8194" max="8194" width="16.5703125" style="52" bestFit="1" customWidth="1"/>
    <col min="8195" max="8195" width="19.5703125" style="52" bestFit="1" customWidth="1"/>
    <col min="8196" max="8196" width="18.28515625" style="52" bestFit="1" customWidth="1"/>
    <col min="8197" max="8197" width="17.7109375" style="52" bestFit="1" customWidth="1"/>
    <col min="8198" max="8198" width="8.7109375" style="52" bestFit="1" customWidth="1"/>
    <col min="8199" max="8199" width="11.7109375" style="52" customWidth="1"/>
    <col min="8200" max="8448" width="11.5703125" style="52"/>
    <col min="8449" max="8449" width="95.7109375" style="52" customWidth="1"/>
    <col min="8450" max="8450" width="16.5703125" style="52" bestFit="1" customWidth="1"/>
    <col min="8451" max="8451" width="19.5703125" style="52" bestFit="1" customWidth="1"/>
    <col min="8452" max="8452" width="18.28515625" style="52" bestFit="1" customWidth="1"/>
    <col min="8453" max="8453" width="17.7109375" style="52" bestFit="1" customWidth="1"/>
    <col min="8454" max="8454" width="8.7109375" style="52" bestFit="1" customWidth="1"/>
    <col min="8455" max="8455" width="11.7109375" style="52" customWidth="1"/>
    <col min="8456" max="8704" width="11.5703125" style="52"/>
    <col min="8705" max="8705" width="95.7109375" style="52" customWidth="1"/>
    <col min="8706" max="8706" width="16.5703125" style="52" bestFit="1" customWidth="1"/>
    <col min="8707" max="8707" width="19.5703125" style="52" bestFit="1" customWidth="1"/>
    <col min="8708" max="8708" width="18.28515625" style="52" bestFit="1" customWidth="1"/>
    <col min="8709" max="8709" width="17.7109375" style="52" bestFit="1" customWidth="1"/>
    <col min="8710" max="8710" width="8.7109375" style="52" bestFit="1" customWidth="1"/>
    <col min="8711" max="8711" width="11.7109375" style="52" customWidth="1"/>
    <col min="8712" max="8960" width="11.5703125" style="52"/>
    <col min="8961" max="8961" width="95.7109375" style="52" customWidth="1"/>
    <col min="8962" max="8962" width="16.5703125" style="52" bestFit="1" customWidth="1"/>
    <col min="8963" max="8963" width="19.5703125" style="52" bestFit="1" customWidth="1"/>
    <col min="8964" max="8964" width="18.28515625" style="52" bestFit="1" customWidth="1"/>
    <col min="8965" max="8965" width="17.7109375" style="52" bestFit="1" customWidth="1"/>
    <col min="8966" max="8966" width="8.7109375" style="52" bestFit="1" customWidth="1"/>
    <col min="8967" max="8967" width="11.7109375" style="52" customWidth="1"/>
    <col min="8968" max="9216" width="11.5703125" style="52"/>
    <col min="9217" max="9217" width="95.7109375" style="52" customWidth="1"/>
    <col min="9218" max="9218" width="16.5703125" style="52" bestFit="1" customWidth="1"/>
    <col min="9219" max="9219" width="19.5703125" style="52" bestFit="1" customWidth="1"/>
    <col min="9220" max="9220" width="18.28515625" style="52" bestFit="1" customWidth="1"/>
    <col min="9221" max="9221" width="17.7109375" style="52" bestFit="1" customWidth="1"/>
    <col min="9222" max="9222" width="8.7109375" style="52" bestFit="1" customWidth="1"/>
    <col min="9223" max="9223" width="11.7109375" style="52" customWidth="1"/>
    <col min="9224" max="9472" width="11.5703125" style="52"/>
    <col min="9473" max="9473" width="95.7109375" style="52" customWidth="1"/>
    <col min="9474" max="9474" width="16.5703125" style="52" bestFit="1" customWidth="1"/>
    <col min="9475" max="9475" width="19.5703125" style="52" bestFit="1" customWidth="1"/>
    <col min="9476" max="9476" width="18.28515625" style="52" bestFit="1" customWidth="1"/>
    <col min="9477" max="9477" width="17.7109375" style="52" bestFit="1" customWidth="1"/>
    <col min="9478" max="9478" width="8.7109375" style="52" bestFit="1" customWidth="1"/>
    <col min="9479" max="9479" width="11.7109375" style="52" customWidth="1"/>
    <col min="9480" max="9728" width="11.5703125" style="52"/>
    <col min="9729" max="9729" width="95.7109375" style="52" customWidth="1"/>
    <col min="9730" max="9730" width="16.5703125" style="52" bestFit="1" customWidth="1"/>
    <col min="9731" max="9731" width="19.5703125" style="52" bestFit="1" customWidth="1"/>
    <col min="9732" max="9732" width="18.28515625" style="52" bestFit="1" customWidth="1"/>
    <col min="9733" max="9733" width="17.7109375" style="52" bestFit="1" customWidth="1"/>
    <col min="9734" max="9734" width="8.7109375" style="52" bestFit="1" customWidth="1"/>
    <col min="9735" max="9735" width="11.7109375" style="52" customWidth="1"/>
    <col min="9736" max="9984" width="11.5703125" style="52"/>
    <col min="9985" max="9985" width="95.7109375" style="52" customWidth="1"/>
    <col min="9986" max="9986" width="16.5703125" style="52" bestFit="1" customWidth="1"/>
    <col min="9987" max="9987" width="19.5703125" style="52" bestFit="1" customWidth="1"/>
    <col min="9988" max="9988" width="18.28515625" style="52" bestFit="1" customWidth="1"/>
    <col min="9989" max="9989" width="17.7109375" style="52" bestFit="1" customWidth="1"/>
    <col min="9990" max="9990" width="8.7109375" style="52" bestFit="1" customWidth="1"/>
    <col min="9991" max="9991" width="11.7109375" style="52" customWidth="1"/>
    <col min="9992" max="10240" width="11.5703125" style="52"/>
    <col min="10241" max="10241" width="95.7109375" style="52" customWidth="1"/>
    <col min="10242" max="10242" width="16.5703125" style="52" bestFit="1" customWidth="1"/>
    <col min="10243" max="10243" width="19.5703125" style="52" bestFit="1" customWidth="1"/>
    <col min="10244" max="10244" width="18.28515625" style="52" bestFit="1" customWidth="1"/>
    <col min="10245" max="10245" width="17.7109375" style="52" bestFit="1" customWidth="1"/>
    <col min="10246" max="10246" width="8.7109375" style="52" bestFit="1" customWidth="1"/>
    <col min="10247" max="10247" width="11.7109375" style="52" customWidth="1"/>
    <col min="10248" max="10496" width="11.5703125" style="52"/>
    <col min="10497" max="10497" width="95.7109375" style="52" customWidth="1"/>
    <col min="10498" max="10498" width="16.5703125" style="52" bestFit="1" customWidth="1"/>
    <col min="10499" max="10499" width="19.5703125" style="52" bestFit="1" customWidth="1"/>
    <col min="10500" max="10500" width="18.28515625" style="52" bestFit="1" customWidth="1"/>
    <col min="10501" max="10501" width="17.7109375" style="52" bestFit="1" customWidth="1"/>
    <col min="10502" max="10502" width="8.7109375" style="52" bestFit="1" customWidth="1"/>
    <col min="10503" max="10503" width="11.7109375" style="52" customWidth="1"/>
    <col min="10504" max="10752" width="11.5703125" style="52"/>
    <col min="10753" max="10753" width="95.7109375" style="52" customWidth="1"/>
    <col min="10754" max="10754" width="16.5703125" style="52" bestFit="1" customWidth="1"/>
    <col min="10755" max="10755" width="19.5703125" style="52" bestFit="1" customWidth="1"/>
    <col min="10756" max="10756" width="18.28515625" style="52" bestFit="1" customWidth="1"/>
    <col min="10757" max="10757" width="17.7109375" style="52" bestFit="1" customWidth="1"/>
    <col min="10758" max="10758" width="8.7109375" style="52" bestFit="1" customWidth="1"/>
    <col min="10759" max="10759" width="11.7109375" style="52" customWidth="1"/>
    <col min="10760" max="11008" width="11.5703125" style="52"/>
    <col min="11009" max="11009" width="95.7109375" style="52" customWidth="1"/>
    <col min="11010" max="11010" width="16.5703125" style="52" bestFit="1" customWidth="1"/>
    <col min="11011" max="11011" width="19.5703125" style="52" bestFit="1" customWidth="1"/>
    <col min="11012" max="11012" width="18.28515625" style="52" bestFit="1" customWidth="1"/>
    <col min="11013" max="11013" width="17.7109375" style="52" bestFit="1" customWidth="1"/>
    <col min="11014" max="11014" width="8.7109375" style="52" bestFit="1" customWidth="1"/>
    <col min="11015" max="11015" width="11.7109375" style="52" customWidth="1"/>
    <col min="11016" max="11264" width="11.5703125" style="52"/>
    <col min="11265" max="11265" width="95.7109375" style="52" customWidth="1"/>
    <col min="11266" max="11266" width="16.5703125" style="52" bestFit="1" customWidth="1"/>
    <col min="11267" max="11267" width="19.5703125" style="52" bestFit="1" customWidth="1"/>
    <col min="11268" max="11268" width="18.28515625" style="52" bestFit="1" customWidth="1"/>
    <col min="11269" max="11269" width="17.7109375" style="52" bestFit="1" customWidth="1"/>
    <col min="11270" max="11270" width="8.7109375" style="52" bestFit="1" customWidth="1"/>
    <col min="11271" max="11271" width="11.7109375" style="52" customWidth="1"/>
    <col min="11272" max="11520" width="11.5703125" style="52"/>
    <col min="11521" max="11521" width="95.7109375" style="52" customWidth="1"/>
    <col min="11522" max="11522" width="16.5703125" style="52" bestFit="1" customWidth="1"/>
    <col min="11523" max="11523" width="19.5703125" style="52" bestFit="1" customWidth="1"/>
    <col min="11524" max="11524" width="18.28515625" style="52" bestFit="1" customWidth="1"/>
    <col min="11525" max="11525" width="17.7109375" style="52" bestFit="1" customWidth="1"/>
    <col min="11526" max="11526" width="8.7109375" style="52" bestFit="1" customWidth="1"/>
    <col min="11527" max="11527" width="11.7109375" style="52" customWidth="1"/>
    <col min="11528" max="11776" width="11.5703125" style="52"/>
    <col min="11777" max="11777" width="95.7109375" style="52" customWidth="1"/>
    <col min="11778" max="11778" width="16.5703125" style="52" bestFit="1" customWidth="1"/>
    <col min="11779" max="11779" width="19.5703125" style="52" bestFit="1" customWidth="1"/>
    <col min="11780" max="11780" width="18.28515625" style="52" bestFit="1" customWidth="1"/>
    <col min="11781" max="11781" width="17.7109375" style="52" bestFit="1" customWidth="1"/>
    <col min="11782" max="11782" width="8.7109375" style="52" bestFit="1" customWidth="1"/>
    <col min="11783" max="11783" width="11.7109375" style="52" customWidth="1"/>
    <col min="11784" max="12032" width="11.5703125" style="52"/>
    <col min="12033" max="12033" width="95.7109375" style="52" customWidth="1"/>
    <col min="12034" max="12034" width="16.5703125" style="52" bestFit="1" customWidth="1"/>
    <col min="12035" max="12035" width="19.5703125" style="52" bestFit="1" customWidth="1"/>
    <col min="12036" max="12036" width="18.28515625" style="52" bestFit="1" customWidth="1"/>
    <col min="12037" max="12037" width="17.7109375" style="52" bestFit="1" customWidth="1"/>
    <col min="12038" max="12038" width="8.7109375" style="52" bestFit="1" customWidth="1"/>
    <col min="12039" max="12039" width="11.7109375" style="52" customWidth="1"/>
    <col min="12040" max="12288" width="11.5703125" style="52"/>
    <col min="12289" max="12289" width="95.7109375" style="52" customWidth="1"/>
    <col min="12290" max="12290" width="16.5703125" style="52" bestFit="1" customWidth="1"/>
    <col min="12291" max="12291" width="19.5703125" style="52" bestFit="1" customWidth="1"/>
    <col min="12292" max="12292" width="18.28515625" style="52" bestFit="1" customWidth="1"/>
    <col min="12293" max="12293" width="17.7109375" style="52" bestFit="1" customWidth="1"/>
    <col min="12294" max="12294" width="8.7109375" style="52" bestFit="1" customWidth="1"/>
    <col min="12295" max="12295" width="11.7109375" style="52" customWidth="1"/>
    <col min="12296" max="12544" width="11.5703125" style="52"/>
    <col min="12545" max="12545" width="95.7109375" style="52" customWidth="1"/>
    <col min="12546" max="12546" width="16.5703125" style="52" bestFit="1" customWidth="1"/>
    <col min="12547" max="12547" width="19.5703125" style="52" bestFit="1" customWidth="1"/>
    <col min="12548" max="12548" width="18.28515625" style="52" bestFit="1" customWidth="1"/>
    <col min="12549" max="12549" width="17.7109375" style="52" bestFit="1" customWidth="1"/>
    <col min="12550" max="12550" width="8.7109375" style="52" bestFit="1" customWidth="1"/>
    <col min="12551" max="12551" width="11.7109375" style="52" customWidth="1"/>
    <col min="12552" max="12800" width="11.5703125" style="52"/>
    <col min="12801" max="12801" width="95.7109375" style="52" customWidth="1"/>
    <col min="12802" max="12802" width="16.5703125" style="52" bestFit="1" customWidth="1"/>
    <col min="12803" max="12803" width="19.5703125" style="52" bestFit="1" customWidth="1"/>
    <col min="12804" max="12804" width="18.28515625" style="52" bestFit="1" customWidth="1"/>
    <col min="12805" max="12805" width="17.7109375" style="52" bestFit="1" customWidth="1"/>
    <col min="12806" max="12806" width="8.7109375" style="52" bestFit="1" customWidth="1"/>
    <col min="12807" max="12807" width="11.7109375" style="52" customWidth="1"/>
    <col min="12808" max="13056" width="11.5703125" style="52"/>
    <col min="13057" max="13057" width="95.7109375" style="52" customWidth="1"/>
    <col min="13058" max="13058" width="16.5703125" style="52" bestFit="1" customWidth="1"/>
    <col min="13059" max="13059" width="19.5703125" style="52" bestFit="1" customWidth="1"/>
    <col min="13060" max="13060" width="18.28515625" style="52" bestFit="1" customWidth="1"/>
    <col min="13061" max="13061" width="17.7109375" style="52" bestFit="1" customWidth="1"/>
    <col min="13062" max="13062" width="8.7109375" style="52" bestFit="1" customWidth="1"/>
    <col min="13063" max="13063" width="11.7109375" style="52" customWidth="1"/>
    <col min="13064" max="13312" width="11.5703125" style="52"/>
    <col min="13313" max="13313" width="95.7109375" style="52" customWidth="1"/>
    <col min="13314" max="13314" width="16.5703125" style="52" bestFit="1" customWidth="1"/>
    <col min="13315" max="13315" width="19.5703125" style="52" bestFit="1" customWidth="1"/>
    <col min="13316" max="13316" width="18.28515625" style="52" bestFit="1" customWidth="1"/>
    <col min="13317" max="13317" width="17.7109375" style="52" bestFit="1" customWidth="1"/>
    <col min="13318" max="13318" width="8.7109375" style="52" bestFit="1" customWidth="1"/>
    <col min="13319" max="13319" width="11.7109375" style="52" customWidth="1"/>
    <col min="13320" max="13568" width="11.5703125" style="52"/>
    <col min="13569" max="13569" width="95.7109375" style="52" customWidth="1"/>
    <col min="13570" max="13570" width="16.5703125" style="52" bestFit="1" customWidth="1"/>
    <col min="13571" max="13571" width="19.5703125" style="52" bestFit="1" customWidth="1"/>
    <col min="13572" max="13572" width="18.28515625" style="52" bestFit="1" customWidth="1"/>
    <col min="13573" max="13573" width="17.7109375" style="52" bestFit="1" customWidth="1"/>
    <col min="13574" max="13574" width="8.7109375" style="52" bestFit="1" customWidth="1"/>
    <col min="13575" max="13575" width="11.7109375" style="52" customWidth="1"/>
    <col min="13576" max="13824" width="11.5703125" style="52"/>
    <col min="13825" max="13825" width="95.7109375" style="52" customWidth="1"/>
    <col min="13826" max="13826" width="16.5703125" style="52" bestFit="1" customWidth="1"/>
    <col min="13827" max="13827" width="19.5703125" style="52" bestFit="1" customWidth="1"/>
    <col min="13828" max="13828" width="18.28515625" style="52" bestFit="1" customWidth="1"/>
    <col min="13829" max="13829" width="17.7109375" style="52" bestFit="1" customWidth="1"/>
    <col min="13830" max="13830" width="8.7109375" style="52" bestFit="1" customWidth="1"/>
    <col min="13831" max="13831" width="11.7109375" style="52" customWidth="1"/>
    <col min="13832" max="14080" width="11.5703125" style="52"/>
    <col min="14081" max="14081" width="95.7109375" style="52" customWidth="1"/>
    <col min="14082" max="14082" width="16.5703125" style="52" bestFit="1" customWidth="1"/>
    <col min="14083" max="14083" width="19.5703125" style="52" bestFit="1" customWidth="1"/>
    <col min="14084" max="14084" width="18.28515625" style="52" bestFit="1" customWidth="1"/>
    <col min="14085" max="14085" width="17.7109375" style="52" bestFit="1" customWidth="1"/>
    <col min="14086" max="14086" width="8.7109375" style="52" bestFit="1" customWidth="1"/>
    <col min="14087" max="14087" width="11.7109375" style="52" customWidth="1"/>
    <col min="14088" max="14336" width="11.5703125" style="52"/>
    <col min="14337" max="14337" width="95.7109375" style="52" customWidth="1"/>
    <col min="14338" max="14338" width="16.5703125" style="52" bestFit="1" customWidth="1"/>
    <col min="14339" max="14339" width="19.5703125" style="52" bestFit="1" customWidth="1"/>
    <col min="14340" max="14340" width="18.28515625" style="52" bestFit="1" customWidth="1"/>
    <col min="14341" max="14341" width="17.7109375" style="52" bestFit="1" customWidth="1"/>
    <col min="14342" max="14342" width="8.7109375" style="52" bestFit="1" customWidth="1"/>
    <col min="14343" max="14343" width="11.7109375" style="52" customWidth="1"/>
    <col min="14344" max="14592" width="11.5703125" style="52"/>
    <col min="14593" max="14593" width="95.7109375" style="52" customWidth="1"/>
    <col min="14594" max="14594" width="16.5703125" style="52" bestFit="1" customWidth="1"/>
    <col min="14595" max="14595" width="19.5703125" style="52" bestFit="1" customWidth="1"/>
    <col min="14596" max="14596" width="18.28515625" style="52" bestFit="1" customWidth="1"/>
    <col min="14597" max="14597" width="17.7109375" style="52" bestFit="1" customWidth="1"/>
    <col min="14598" max="14598" width="8.7109375" style="52" bestFit="1" customWidth="1"/>
    <col min="14599" max="14599" width="11.7109375" style="52" customWidth="1"/>
    <col min="14600" max="14848" width="11.5703125" style="52"/>
    <col min="14849" max="14849" width="95.7109375" style="52" customWidth="1"/>
    <col min="14850" max="14850" width="16.5703125" style="52" bestFit="1" customWidth="1"/>
    <col min="14851" max="14851" width="19.5703125" style="52" bestFit="1" customWidth="1"/>
    <col min="14852" max="14852" width="18.28515625" style="52" bestFit="1" customWidth="1"/>
    <col min="14853" max="14853" width="17.7109375" style="52" bestFit="1" customWidth="1"/>
    <col min="14854" max="14854" width="8.7109375" style="52" bestFit="1" customWidth="1"/>
    <col min="14855" max="14855" width="11.7109375" style="52" customWidth="1"/>
    <col min="14856" max="15104" width="11.5703125" style="52"/>
    <col min="15105" max="15105" width="95.7109375" style="52" customWidth="1"/>
    <col min="15106" max="15106" width="16.5703125" style="52" bestFit="1" customWidth="1"/>
    <col min="15107" max="15107" width="19.5703125" style="52" bestFit="1" customWidth="1"/>
    <col min="15108" max="15108" width="18.28515625" style="52" bestFit="1" customWidth="1"/>
    <col min="15109" max="15109" width="17.7109375" style="52" bestFit="1" customWidth="1"/>
    <col min="15110" max="15110" width="8.7109375" style="52" bestFit="1" customWidth="1"/>
    <col min="15111" max="15111" width="11.7109375" style="52" customWidth="1"/>
    <col min="15112" max="15360" width="11.5703125" style="52"/>
    <col min="15361" max="15361" width="95.7109375" style="52" customWidth="1"/>
    <col min="15362" max="15362" width="16.5703125" style="52" bestFit="1" customWidth="1"/>
    <col min="15363" max="15363" width="19.5703125" style="52" bestFit="1" customWidth="1"/>
    <col min="15364" max="15364" width="18.28515625" style="52" bestFit="1" customWidth="1"/>
    <col min="15365" max="15365" width="17.7109375" style="52" bestFit="1" customWidth="1"/>
    <col min="15366" max="15366" width="8.7109375" style="52" bestFit="1" customWidth="1"/>
    <col min="15367" max="15367" width="11.7109375" style="52" customWidth="1"/>
    <col min="15368" max="15616" width="11.5703125" style="52"/>
    <col min="15617" max="15617" width="95.7109375" style="52" customWidth="1"/>
    <col min="15618" max="15618" width="16.5703125" style="52" bestFit="1" customWidth="1"/>
    <col min="15619" max="15619" width="19.5703125" style="52" bestFit="1" customWidth="1"/>
    <col min="15620" max="15620" width="18.28515625" style="52" bestFit="1" customWidth="1"/>
    <col min="15621" max="15621" width="17.7109375" style="52" bestFit="1" customWidth="1"/>
    <col min="15622" max="15622" width="8.7109375" style="52" bestFit="1" customWidth="1"/>
    <col min="15623" max="15623" width="11.7109375" style="52" customWidth="1"/>
    <col min="15624" max="15872" width="11.5703125" style="52"/>
    <col min="15873" max="15873" width="95.7109375" style="52" customWidth="1"/>
    <col min="15874" max="15874" width="16.5703125" style="52" bestFit="1" customWidth="1"/>
    <col min="15875" max="15875" width="19.5703125" style="52" bestFit="1" customWidth="1"/>
    <col min="15876" max="15876" width="18.28515625" style="52" bestFit="1" customWidth="1"/>
    <col min="15877" max="15877" width="17.7109375" style="52" bestFit="1" customWidth="1"/>
    <col min="15878" max="15878" width="8.7109375" style="52" bestFit="1" customWidth="1"/>
    <col min="15879" max="15879" width="11.7109375" style="52" customWidth="1"/>
    <col min="15880" max="16128" width="11.5703125" style="52"/>
    <col min="16129" max="16129" width="95.7109375" style="52" customWidth="1"/>
    <col min="16130" max="16130" width="16.5703125" style="52" bestFit="1" customWidth="1"/>
    <col min="16131" max="16131" width="19.5703125" style="52" bestFit="1" customWidth="1"/>
    <col min="16132" max="16132" width="18.28515625" style="52" bestFit="1" customWidth="1"/>
    <col min="16133" max="16133" width="17.7109375" style="52" bestFit="1" customWidth="1"/>
    <col min="16134" max="16134" width="8.7109375" style="52" bestFit="1" customWidth="1"/>
    <col min="16135" max="16135" width="11.7109375" style="52" customWidth="1"/>
    <col min="16136" max="16384" width="11.5703125" style="52"/>
  </cols>
  <sheetData>
    <row r="1" spans="1:7" x14ac:dyDescent="0.2">
      <c r="A1" s="60" t="s">
        <v>442</v>
      </c>
      <c r="B1" s="60"/>
      <c r="C1" s="60"/>
      <c r="D1" s="60"/>
      <c r="E1" s="67" t="s">
        <v>443</v>
      </c>
      <c r="F1" s="67"/>
      <c r="G1" s="67"/>
    </row>
    <row r="2" spans="1:7" ht="38.25" x14ac:dyDescent="0.2">
      <c r="A2" s="54" t="s">
        <v>296</v>
      </c>
      <c r="B2" s="54" t="s">
        <v>153</v>
      </c>
      <c r="C2" s="54" t="s">
        <v>154</v>
      </c>
      <c r="D2" s="54" t="s">
        <v>297</v>
      </c>
      <c r="E2" s="54" t="s">
        <v>298</v>
      </c>
      <c r="F2" s="55" t="s">
        <v>766</v>
      </c>
      <c r="G2" s="54" t="s">
        <v>299</v>
      </c>
    </row>
    <row r="3" spans="1:7" x14ac:dyDescent="0.2">
      <c r="A3" s="56" t="s">
        <v>300</v>
      </c>
      <c r="B3" s="56">
        <v>33716000</v>
      </c>
      <c r="C3" s="56">
        <v>32749000</v>
      </c>
      <c r="D3" s="56">
        <v>0</v>
      </c>
      <c r="E3" s="56">
        <v>24029067</v>
      </c>
      <c r="F3" s="56" t="s">
        <v>444</v>
      </c>
      <c r="G3" s="56">
        <v>8719933</v>
      </c>
    </row>
    <row r="4" spans="1:7" x14ac:dyDescent="0.2">
      <c r="A4" s="56" t="s">
        <v>310</v>
      </c>
      <c r="B4" s="56">
        <v>1400000</v>
      </c>
      <c r="C4" s="56">
        <v>1400000</v>
      </c>
      <c r="D4" s="56">
        <v>0</v>
      </c>
      <c r="E4" s="56">
        <v>1400000</v>
      </c>
      <c r="F4" s="56" t="s">
        <v>387</v>
      </c>
      <c r="G4" s="56">
        <v>0</v>
      </c>
    </row>
    <row r="5" spans="1:7" x14ac:dyDescent="0.2">
      <c r="A5" s="56" t="s">
        <v>312</v>
      </c>
      <c r="B5" s="56">
        <v>603000</v>
      </c>
      <c r="C5" s="56">
        <v>1070000</v>
      </c>
      <c r="D5" s="56">
        <v>0</v>
      </c>
      <c r="E5" s="56">
        <v>639922</v>
      </c>
      <c r="F5" s="56" t="s">
        <v>445</v>
      </c>
      <c r="G5" s="56">
        <v>430078</v>
      </c>
    </row>
    <row r="6" spans="1:7" x14ac:dyDescent="0.2">
      <c r="A6" s="56" t="s">
        <v>317</v>
      </c>
      <c r="B6" s="56">
        <v>2747000</v>
      </c>
      <c r="C6" s="56">
        <v>3047000</v>
      </c>
      <c r="D6" s="56">
        <v>0</v>
      </c>
      <c r="E6" s="56">
        <v>1241350</v>
      </c>
      <c r="F6" s="56" t="s">
        <v>446</v>
      </c>
      <c r="G6" s="56">
        <v>1805650</v>
      </c>
    </row>
    <row r="7" spans="1:7" x14ac:dyDescent="0.2">
      <c r="A7" s="56" t="s">
        <v>319</v>
      </c>
      <c r="B7" s="56">
        <v>3054000</v>
      </c>
      <c r="C7" s="56">
        <v>3054000</v>
      </c>
      <c r="D7" s="56">
        <v>50000</v>
      </c>
      <c r="E7" s="56">
        <v>1762030</v>
      </c>
      <c r="F7" s="56" t="s">
        <v>447</v>
      </c>
      <c r="G7" s="56">
        <v>1291970</v>
      </c>
    </row>
    <row r="8" spans="1:7" x14ac:dyDescent="0.2">
      <c r="A8" s="56" t="s">
        <v>321</v>
      </c>
      <c r="B8" s="56">
        <v>700000</v>
      </c>
      <c r="C8" s="56">
        <v>900000</v>
      </c>
      <c r="D8" s="56">
        <v>2181</v>
      </c>
      <c r="E8" s="56">
        <v>400609</v>
      </c>
      <c r="F8" s="56" t="s">
        <v>448</v>
      </c>
      <c r="G8" s="56">
        <v>499391</v>
      </c>
    </row>
    <row r="9" spans="1:7" x14ac:dyDescent="0.2">
      <c r="A9" s="56" t="s">
        <v>323</v>
      </c>
      <c r="B9" s="56">
        <v>5500000</v>
      </c>
      <c r="C9" s="56">
        <v>5500000</v>
      </c>
      <c r="D9" s="56">
        <v>0</v>
      </c>
      <c r="E9" s="56">
        <v>3664694</v>
      </c>
      <c r="F9" s="56" t="s">
        <v>449</v>
      </c>
      <c r="G9" s="56">
        <v>1835306</v>
      </c>
    </row>
    <row r="10" spans="1:7" x14ac:dyDescent="0.2">
      <c r="A10" s="56" t="s">
        <v>329</v>
      </c>
      <c r="B10" s="56">
        <v>5500000</v>
      </c>
      <c r="C10" s="56">
        <v>5500000</v>
      </c>
      <c r="D10" s="56">
        <v>0</v>
      </c>
      <c r="E10" s="56">
        <v>295108</v>
      </c>
      <c r="F10" s="56" t="s">
        <v>450</v>
      </c>
      <c r="G10" s="56">
        <v>1540198</v>
      </c>
    </row>
    <row r="11" spans="1:7" x14ac:dyDescent="0.2">
      <c r="A11" s="56" t="s">
        <v>331</v>
      </c>
      <c r="B11" s="56">
        <v>1800000</v>
      </c>
      <c r="C11" s="56">
        <v>1800000</v>
      </c>
      <c r="D11" s="56">
        <v>0</v>
      </c>
      <c r="E11" s="56">
        <v>1097238</v>
      </c>
      <c r="F11" s="56" t="s">
        <v>451</v>
      </c>
      <c r="G11" s="56">
        <v>702762</v>
      </c>
    </row>
    <row r="12" spans="1:7" x14ac:dyDescent="0.2">
      <c r="A12" s="56" t="s">
        <v>333</v>
      </c>
      <c r="B12" s="56">
        <v>2800000</v>
      </c>
      <c r="C12" s="56">
        <v>2800000</v>
      </c>
      <c r="D12" s="56">
        <v>55866</v>
      </c>
      <c r="E12" s="56">
        <v>2626637</v>
      </c>
      <c r="F12" s="56" t="s">
        <v>452</v>
      </c>
      <c r="G12" s="56">
        <v>173363</v>
      </c>
    </row>
    <row r="13" spans="1:7" x14ac:dyDescent="0.2">
      <c r="A13" s="56" t="s">
        <v>453</v>
      </c>
      <c r="B13" s="56">
        <v>100000</v>
      </c>
      <c r="C13" s="56">
        <v>100000</v>
      </c>
      <c r="D13" s="56">
        <v>0</v>
      </c>
      <c r="E13" s="56">
        <v>9383</v>
      </c>
      <c r="F13" s="56" t="s">
        <v>454</v>
      </c>
      <c r="G13" s="56">
        <v>90617</v>
      </c>
    </row>
    <row r="14" spans="1:7" x14ac:dyDescent="0.2">
      <c r="A14" s="56" t="s">
        <v>335</v>
      </c>
      <c r="B14" s="56">
        <v>800000</v>
      </c>
      <c r="C14" s="56">
        <v>800000</v>
      </c>
      <c r="D14" s="56">
        <v>81950</v>
      </c>
      <c r="E14" s="56">
        <v>437811</v>
      </c>
      <c r="F14" s="56" t="s">
        <v>455</v>
      </c>
      <c r="G14" s="56">
        <v>362189</v>
      </c>
    </row>
    <row r="15" spans="1:7" x14ac:dyDescent="0.2">
      <c r="A15" s="56" t="s">
        <v>337</v>
      </c>
      <c r="B15" s="56">
        <v>600000</v>
      </c>
      <c r="C15" s="56">
        <v>600000</v>
      </c>
      <c r="D15" s="56">
        <v>0</v>
      </c>
      <c r="E15" s="56">
        <v>308572</v>
      </c>
      <c r="F15" s="56" t="s">
        <v>456</v>
      </c>
      <c r="G15" s="56">
        <v>291428</v>
      </c>
    </row>
    <row r="16" spans="1:7" x14ac:dyDescent="0.2">
      <c r="A16" s="56" t="s">
        <v>339</v>
      </c>
      <c r="B16" s="56">
        <v>350000</v>
      </c>
      <c r="C16" s="56">
        <v>350000</v>
      </c>
      <c r="D16" s="56">
        <v>0</v>
      </c>
      <c r="E16" s="56">
        <v>149196</v>
      </c>
      <c r="F16" s="56" t="s">
        <v>332</v>
      </c>
      <c r="G16" s="56">
        <v>200804</v>
      </c>
    </row>
    <row r="17" spans="1:7" x14ac:dyDescent="0.2">
      <c r="A17" s="56" t="s">
        <v>341</v>
      </c>
      <c r="B17" s="56">
        <v>800000</v>
      </c>
      <c r="C17" s="56">
        <v>6100000</v>
      </c>
      <c r="D17" s="56">
        <v>266686</v>
      </c>
      <c r="E17" s="56">
        <v>4250597</v>
      </c>
      <c r="F17" s="56" t="s">
        <v>457</v>
      </c>
      <c r="G17" s="56">
        <v>1849403</v>
      </c>
    </row>
    <row r="18" spans="1:7" x14ac:dyDescent="0.2">
      <c r="A18" s="56" t="s">
        <v>343</v>
      </c>
      <c r="B18" s="56">
        <v>100000</v>
      </c>
      <c r="C18" s="56">
        <v>200000</v>
      </c>
      <c r="D18" s="56">
        <v>7392</v>
      </c>
      <c r="E18" s="56">
        <v>63452</v>
      </c>
      <c r="F18" s="56" t="s">
        <v>458</v>
      </c>
      <c r="G18" s="56">
        <v>136548</v>
      </c>
    </row>
    <row r="19" spans="1:7" x14ac:dyDescent="0.2">
      <c r="A19" s="56" t="s">
        <v>345</v>
      </c>
      <c r="B19" s="56">
        <v>1000000</v>
      </c>
      <c r="C19" s="56">
        <v>1000000</v>
      </c>
      <c r="D19" s="56">
        <v>20811</v>
      </c>
      <c r="E19" s="56">
        <v>625046</v>
      </c>
      <c r="F19" s="56" t="s">
        <v>459</v>
      </c>
      <c r="G19" s="56">
        <v>374954</v>
      </c>
    </row>
    <row r="20" spans="1:7" x14ac:dyDescent="0.2">
      <c r="A20" s="56" t="s">
        <v>347</v>
      </c>
      <c r="B20" s="56">
        <v>1000000</v>
      </c>
      <c r="C20" s="56">
        <v>1000000</v>
      </c>
      <c r="D20" s="56">
        <v>24287</v>
      </c>
      <c r="E20" s="56">
        <v>565965</v>
      </c>
      <c r="F20" s="56" t="s">
        <v>460</v>
      </c>
      <c r="G20" s="56">
        <v>434035</v>
      </c>
    </row>
    <row r="21" spans="1:7" x14ac:dyDescent="0.2">
      <c r="A21" s="56" t="s">
        <v>349</v>
      </c>
      <c r="B21" s="56">
        <v>3100000</v>
      </c>
      <c r="C21" s="56">
        <v>3100000</v>
      </c>
      <c r="D21" s="56">
        <v>0</v>
      </c>
      <c r="E21" s="56">
        <v>1185913</v>
      </c>
      <c r="F21" s="56" t="s">
        <v>461</v>
      </c>
      <c r="G21" s="56">
        <v>1914087</v>
      </c>
    </row>
    <row r="22" spans="1:7" x14ac:dyDescent="0.2">
      <c r="A22" s="56" t="s">
        <v>353</v>
      </c>
      <c r="B22" s="56">
        <v>400000</v>
      </c>
      <c r="C22" s="56">
        <v>400000</v>
      </c>
      <c r="D22" s="56">
        <v>0</v>
      </c>
      <c r="E22" s="56">
        <v>89960</v>
      </c>
      <c r="F22" s="56" t="s">
        <v>462</v>
      </c>
      <c r="G22" s="56">
        <v>310040</v>
      </c>
    </row>
    <row r="23" spans="1:7" x14ac:dyDescent="0.2">
      <c r="A23" s="56" t="s">
        <v>355</v>
      </c>
      <c r="B23" s="56">
        <v>13650000</v>
      </c>
      <c r="C23" s="56">
        <v>7750000</v>
      </c>
      <c r="D23" s="56">
        <v>0</v>
      </c>
      <c r="E23" s="56">
        <v>6252982</v>
      </c>
      <c r="F23" s="56" t="s">
        <v>463</v>
      </c>
      <c r="G23" s="56">
        <v>1497018</v>
      </c>
    </row>
    <row r="24" spans="1:7" x14ac:dyDescent="0.2">
      <c r="A24" s="56" t="s">
        <v>357</v>
      </c>
      <c r="B24" s="56">
        <v>13650000</v>
      </c>
      <c r="C24" s="56">
        <v>7750000</v>
      </c>
      <c r="D24" s="56">
        <v>0</v>
      </c>
      <c r="E24" s="56">
        <v>99600</v>
      </c>
      <c r="F24" s="56" t="s">
        <v>464</v>
      </c>
      <c r="G24" s="56">
        <v>1397418</v>
      </c>
    </row>
    <row r="25" spans="1:7" x14ac:dyDescent="0.2">
      <c r="A25" s="56" t="s">
        <v>359</v>
      </c>
      <c r="B25" s="56">
        <v>700000</v>
      </c>
      <c r="C25" s="56">
        <v>700000</v>
      </c>
      <c r="D25" s="56">
        <v>41200</v>
      </c>
      <c r="E25" s="56">
        <v>552240</v>
      </c>
      <c r="F25" s="56" t="s">
        <v>465</v>
      </c>
      <c r="G25" s="56">
        <v>147760</v>
      </c>
    </row>
    <row r="26" spans="1:7" x14ac:dyDescent="0.2">
      <c r="A26" s="56" t="s">
        <v>361</v>
      </c>
      <c r="B26" s="56">
        <v>4500000</v>
      </c>
      <c r="C26" s="56">
        <v>5000000</v>
      </c>
      <c r="D26" s="56">
        <v>92832</v>
      </c>
      <c r="E26" s="56">
        <v>3128013</v>
      </c>
      <c r="F26" s="56" t="s">
        <v>466</v>
      </c>
      <c r="G26" s="56">
        <v>1871987</v>
      </c>
    </row>
    <row r="27" spans="1:7" x14ac:dyDescent="0.2">
      <c r="A27" s="56" t="s">
        <v>365</v>
      </c>
      <c r="B27" s="56">
        <v>300000</v>
      </c>
      <c r="C27" s="56">
        <v>300000</v>
      </c>
      <c r="D27" s="56">
        <v>0</v>
      </c>
      <c r="E27" s="56">
        <v>186693</v>
      </c>
      <c r="F27" s="56" t="s">
        <v>467</v>
      </c>
      <c r="G27" s="56">
        <v>113307</v>
      </c>
    </row>
    <row r="28" spans="1:7" x14ac:dyDescent="0.2">
      <c r="A28" s="56" t="s">
        <v>369</v>
      </c>
      <c r="B28" s="56">
        <v>300000</v>
      </c>
      <c r="C28" s="56">
        <v>300000</v>
      </c>
      <c r="D28" s="56">
        <v>0</v>
      </c>
      <c r="E28" s="56">
        <v>0</v>
      </c>
      <c r="F28" s="56" t="s">
        <v>303</v>
      </c>
      <c r="G28" s="56">
        <v>300000</v>
      </c>
    </row>
    <row r="29" spans="1:7" x14ac:dyDescent="0.2">
      <c r="A29" s="56" t="s">
        <v>370</v>
      </c>
      <c r="B29" s="56">
        <v>724000</v>
      </c>
      <c r="C29" s="56">
        <v>2700000</v>
      </c>
      <c r="D29" s="56">
        <v>0</v>
      </c>
      <c r="E29" s="56">
        <v>709710</v>
      </c>
      <c r="F29" s="56" t="s">
        <v>342</v>
      </c>
      <c r="G29" s="56">
        <v>1990290</v>
      </c>
    </row>
    <row r="30" spans="1:7" x14ac:dyDescent="0.2">
      <c r="A30" s="56" t="s">
        <v>372</v>
      </c>
      <c r="B30" s="56">
        <v>276000</v>
      </c>
      <c r="C30" s="56">
        <v>810000</v>
      </c>
      <c r="D30" s="56">
        <v>0</v>
      </c>
      <c r="E30" s="56">
        <v>43744</v>
      </c>
      <c r="F30" s="56" t="s">
        <v>468</v>
      </c>
      <c r="G30" s="56">
        <v>766256</v>
      </c>
    </row>
    <row r="31" spans="1:7" x14ac:dyDescent="0.2">
      <c r="A31" s="56" t="s">
        <v>428</v>
      </c>
      <c r="B31" s="56">
        <v>0</v>
      </c>
      <c r="C31" s="56">
        <v>0</v>
      </c>
      <c r="D31" s="56">
        <v>0</v>
      </c>
      <c r="E31" s="56">
        <v>18346</v>
      </c>
      <c r="F31" s="56" t="s">
        <v>303</v>
      </c>
      <c r="G31" s="56">
        <v>-18346</v>
      </c>
    </row>
    <row r="32" spans="1:7" x14ac:dyDescent="0.2">
      <c r="A32" s="56" t="s">
        <v>377</v>
      </c>
      <c r="B32" s="56">
        <v>950000</v>
      </c>
      <c r="C32" s="56">
        <v>950000</v>
      </c>
      <c r="D32" s="56">
        <v>25000</v>
      </c>
      <c r="E32" s="56">
        <v>297996</v>
      </c>
      <c r="F32" s="56" t="s">
        <v>469</v>
      </c>
      <c r="G32" s="56">
        <v>652004</v>
      </c>
    </row>
    <row r="33" spans="1:7" x14ac:dyDescent="0.2">
      <c r="A33" s="56" t="s">
        <v>431</v>
      </c>
      <c r="B33" s="56">
        <v>950000</v>
      </c>
      <c r="C33" s="56">
        <v>950000</v>
      </c>
      <c r="D33" s="56">
        <v>0</v>
      </c>
      <c r="E33" s="56">
        <v>39370</v>
      </c>
      <c r="F33" s="56" t="s">
        <v>470</v>
      </c>
      <c r="G33" s="56">
        <v>612634</v>
      </c>
    </row>
    <row r="34" spans="1:7" x14ac:dyDescent="0.2">
      <c r="A34" s="56" t="s">
        <v>379</v>
      </c>
      <c r="B34" s="56">
        <v>1700000</v>
      </c>
      <c r="C34" s="56">
        <v>1700000</v>
      </c>
      <c r="D34" s="56">
        <v>0</v>
      </c>
      <c r="E34" s="56">
        <v>1766191</v>
      </c>
      <c r="F34" s="56" t="s">
        <v>471</v>
      </c>
      <c r="G34" s="56">
        <v>-66191</v>
      </c>
    </row>
    <row r="35" spans="1:7" x14ac:dyDescent="0.2">
      <c r="A35" s="56" t="s">
        <v>381</v>
      </c>
      <c r="B35" s="56">
        <v>550000</v>
      </c>
      <c r="C35" s="56">
        <v>550000</v>
      </c>
      <c r="D35" s="56">
        <v>0</v>
      </c>
      <c r="E35" s="56">
        <v>510275</v>
      </c>
      <c r="F35" s="56" t="s">
        <v>472</v>
      </c>
      <c r="G35" s="56">
        <v>39725</v>
      </c>
    </row>
    <row r="36" spans="1:7" x14ac:dyDescent="0.2">
      <c r="A36" s="56" t="s">
        <v>384</v>
      </c>
      <c r="B36" s="56">
        <v>0</v>
      </c>
      <c r="C36" s="56">
        <v>0</v>
      </c>
      <c r="D36" s="56">
        <v>0</v>
      </c>
      <c r="E36" s="56">
        <v>1</v>
      </c>
      <c r="F36" s="56" t="s">
        <v>303</v>
      </c>
      <c r="G36" s="56">
        <v>-1</v>
      </c>
    </row>
    <row r="37" spans="1:7" x14ac:dyDescent="0.2">
      <c r="A37" s="56" t="s">
        <v>385</v>
      </c>
      <c r="B37" s="56">
        <v>0</v>
      </c>
      <c r="C37" s="56">
        <v>0</v>
      </c>
      <c r="D37" s="56">
        <v>0</v>
      </c>
      <c r="E37" s="56">
        <v>2651</v>
      </c>
      <c r="F37" s="56" t="s">
        <v>303</v>
      </c>
      <c r="G37" s="56">
        <v>-2651</v>
      </c>
    </row>
    <row r="38" spans="1:7" x14ac:dyDescent="0.2">
      <c r="A38" s="56" t="s">
        <v>439</v>
      </c>
      <c r="B38" s="56">
        <v>0</v>
      </c>
      <c r="C38" s="56">
        <v>0</v>
      </c>
      <c r="D38" s="56">
        <v>0</v>
      </c>
      <c r="E38" s="56">
        <v>77863</v>
      </c>
      <c r="F38" s="56" t="s">
        <v>303</v>
      </c>
      <c r="G38" s="56">
        <v>-80514</v>
      </c>
    </row>
    <row r="39" spans="1:7" x14ac:dyDescent="0.2">
      <c r="A39" s="56" t="s">
        <v>473</v>
      </c>
      <c r="B39" s="56">
        <v>300000</v>
      </c>
      <c r="C39" s="56">
        <v>300000</v>
      </c>
      <c r="D39" s="56">
        <v>46100</v>
      </c>
      <c r="E39" s="56">
        <v>328225</v>
      </c>
      <c r="F39" s="56" t="s">
        <v>474</v>
      </c>
      <c r="G39" s="56">
        <v>-28225</v>
      </c>
    </row>
    <row r="40" spans="1:7" x14ac:dyDescent="0.2">
      <c r="A40" s="56" t="s">
        <v>386</v>
      </c>
      <c r="B40" s="56">
        <v>3000000</v>
      </c>
      <c r="C40" s="56">
        <v>3592060</v>
      </c>
      <c r="D40" s="56">
        <v>0</v>
      </c>
      <c r="E40" s="56">
        <v>3592060</v>
      </c>
      <c r="F40" s="56" t="s">
        <v>387</v>
      </c>
      <c r="G40" s="56">
        <v>0</v>
      </c>
    </row>
    <row r="41" spans="1:7" x14ac:dyDescent="0.2">
      <c r="A41" s="56" t="s">
        <v>388</v>
      </c>
      <c r="B41" s="56">
        <v>74520000</v>
      </c>
      <c r="C41" s="56">
        <v>76437940</v>
      </c>
      <c r="D41" s="56">
        <v>0</v>
      </c>
      <c r="E41" s="56">
        <v>55068399</v>
      </c>
      <c r="F41" s="56" t="s">
        <v>475</v>
      </c>
      <c r="G41" s="56">
        <v>21369541</v>
      </c>
    </row>
  </sheetData>
  <sheetProtection selectLockedCells="1" selectUnlockedCells="1"/>
  <mergeCells count="1">
    <mergeCell ref="E1:G1"/>
  </mergeCells>
  <pageMargins left="0.78749999999999998" right="0.78749999999999998" top="1.0249999999999999" bottom="1.1638888888888888" header="0.78749999999999998" footer="0.78749999999999998"/>
  <pageSetup paperSize="9" orientation="portrait" useFirstPageNumber="1" horizontalDpi="300" verticalDpi="300"/>
  <headerFooter alignWithMargins="0">
    <oddHeader>&amp;CPénzforgalmi info</oddHeader>
    <oddFooter>&amp;Coldal: &amp;P/&amp;N
exportálva: 2024-09-10 15:32 ( MP)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E7E52-FFD8-4C5C-AD04-53673F361C87}">
  <dimension ref="A1:G54"/>
  <sheetViews>
    <sheetView zoomScaleNormal="100" workbookViewId="0">
      <selection activeCell="F2" sqref="F2"/>
    </sheetView>
  </sheetViews>
  <sheetFormatPr defaultColWidth="11.5703125" defaultRowHeight="12.75" x14ac:dyDescent="0.2"/>
  <cols>
    <col min="1" max="1" width="90.28515625" style="52" customWidth="1"/>
    <col min="2" max="2" width="16.5703125" style="52" bestFit="1" customWidth="1"/>
    <col min="3" max="3" width="19.5703125" style="52" bestFit="1" customWidth="1"/>
    <col min="4" max="4" width="18.28515625" style="52" bestFit="1" customWidth="1"/>
    <col min="5" max="5" width="17.7109375" style="52" bestFit="1" customWidth="1"/>
    <col min="6" max="6" width="8.7109375" style="52" bestFit="1" customWidth="1"/>
    <col min="7" max="7" width="11" style="52" customWidth="1"/>
    <col min="8" max="256" width="11.5703125" style="52"/>
    <col min="257" max="257" width="90.28515625" style="52" customWidth="1"/>
    <col min="258" max="258" width="16.5703125" style="52" bestFit="1" customWidth="1"/>
    <col min="259" max="259" width="19.5703125" style="52" bestFit="1" customWidth="1"/>
    <col min="260" max="260" width="18.28515625" style="52" bestFit="1" customWidth="1"/>
    <col min="261" max="261" width="17.7109375" style="52" bestFit="1" customWidth="1"/>
    <col min="262" max="262" width="8.7109375" style="52" bestFit="1" customWidth="1"/>
    <col min="263" max="263" width="11" style="52" customWidth="1"/>
    <col min="264" max="512" width="11.5703125" style="52"/>
    <col min="513" max="513" width="90.28515625" style="52" customWidth="1"/>
    <col min="514" max="514" width="16.5703125" style="52" bestFit="1" customWidth="1"/>
    <col min="515" max="515" width="19.5703125" style="52" bestFit="1" customWidth="1"/>
    <col min="516" max="516" width="18.28515625" style="52" bestFit="1" customWidth="1"/>
    <col min="517" max="517" width="17.7109375" style="52" bestFit="1" customWidth="1"/>
    <col min="518" max="518" width="8.7109375" style="52" bestFit="1" customWidth="1"/>
    <col min="519" max="519" width="11" style="52" customWidth="1"/>
    <col min="520" max="768" width="11.5703125" style="52"/>
    <col min="769" max="769" width="90.28515625" style="52" customWidth="1"/>
    <col min="770" max="770" width="16.5703125" style="52" bestFit="1" customWidth="1"/>
    <col min="771" max="771" width="19.5703125" style="52" bestFit="1" customWidth="1"/>
    <col min="772" max="772" width="18.28515625" style="52" bestFit="1" customWidth="1"/>
    <col min="773" max="773" width="17.7109375" style="52" bestFit="1" customWidth="1"/>
    <col min="774" max="774" width="8.7109375" style="52" bestFit="1" customWidth="1"/>
    <col min="775" max="775" width="11" style="52" customWidth="1"/>
    <col min="776" max="1024" width="11.5703125" style="52"/>
    <col min="1025" max="1025" width="90.28515625" style="52" customWidth="1"/>
    <col min="1026" max="1026" width="16.5703125" style="52" bestFit="1" customWidth="1"/>
    <col min="1027" max="1027" width="19.5703125" style="52" bestFit="1" customWidth="1"/>
    <col min="1028" max="1028" width="18.28515625" style="52" bestFit="1" customWidth="1"/>
    <col min="1029" max="1029" width="17.7109375" style="52" bestFit="1" customWidth="1"/>
    <col min="1030" max="1030" width="8.7109375" style="52" bestFit="1" customWidth="1"/>
    <col min="1031" max="1031" width="11" style="52" customWidth="1"/>
    <col min="1032" max="1280" width="11.5703125" style="52"/>
    <col min="1281" max="1281" width="90.28515625" style="52" customWidth="1"/>
    <col min="1282" max="1282" width="16.5703125" style="52" bestFit="1" customWidth="1"/>
    <col min="1283" max="1283" width="19.5703125" style="52" bestFit="1" customWidth="1"/>
    <col min="1284" max="1284" width="18.28515625" style="52" bestFit="1" customWidth="1"/>
    <col min="1285" max="1285" width="17.7109375" style="52" bestFit="1" customWidth="1"/>
    <col min="1286" max="1286" width="8.7109375" style="52" bestFit="1" customWidth="1"/>
    <col min="1287" max="1287" width="11" style="52" customWidth="1"/>
    <col min="1288" max="1536" width="11.5703125" style="52"/>
    <col min="1537" max="1537" width="90.28515625" style="52" customWidth="1"/>
    <col min="1538" max="1538" width="16.5703125" style="52" bestFit="1" customWidth="1"/>
    <col min="1539" max="1539" width="19.5703125" style="52" bestFit="1" customWidth="1"/>
    <col min="1540" max="1540" width="18.28515625" style="52" bestFit="1" customWidth="1"/>
    <col min="1541" max="1541" width="17.7109375" style="52" bestFit="1" customWidth="1"/>
    <col min="1542" max="1542" width="8.7109375" style="52" bestFit="1" customWidth="1"/>
    <col min="1543" max="1543" width="11" style="52" customWidth="1"/>
    <col min="1544" max="1792" width="11.5703125" style="52"/>
    <col min="1793" max="1793" width="90.28515625" style="52" customWidth="1"/>
    <col min="1794" max="1794" width="16.5703125" style="52" bestFit="1" customWidth="1"/>
    <col min="1795" max="1795" width="19.5703125" style="52" bestFit="1" customWidth="1"/>
    <col min="1796" max="1796" width="18.28515625" style="52" bestFit="1" customWidth="1"/>
    <col min="1797" max="1797" width="17.7109375" style="52" bestFit="1" customWidth="1"/>
    <col min="1798" max="1798" width="8.7109375" style="52" bestFit="1" customWidth="1"/>
    <col min="1799" max="1799" width="11" style="52" customWidth="1"/>
    <col min="1800" max="2048" width="11.5703125" style="52"/>
    <col min="2049" max="2049" width="90.28515625" style="52" customWidth="1"/>
    <col min="2050" max="2050" width="16.5703125" style="52" bestFit="1" customWidth="1"/>
    <col min="2051" max="2051" width="19.5703125" style="52" bestFit="1" customWidth="1"/>
    <col min="2052" max="2052" width="18.28515625" style="52" bestFit="1" customWidth="1"/>
    <col min="2053" max="2053" width="17.7109375" style="52" bestFit="1" customWidth="1"/>
    <col min="2054" max="2054" width="8.7109375" style="52" bestFit="1" customWidth="1"/>
    <col min="2055" max="2055" width="11" style="52" customWidth="1"/>
    <col min="2056" max="2304" width="11.5703125" style="52"/>
    <col min="2305" max="2305" width="90.28515625" style="52" customWidth="1"/>
    <col min="2306" max="2306" width="16.5703125" style="52" bestFit="1" customWidth="1"/>
    <col min="2307" max="2307" width="19.5703125" style="52" bestFit="1" customWidth="1"/>
    <col min="2308" max="2308" width="18.28515625" style="52" bestFit="1" customWidth="1"/>
    <col min="2309" max="2309" width="17.7109375" style="52" bestFit="1" customWidth="1"/>
    <col min="2310" max="2310" width="8.7109375" style="52" bestFit="1" customWidth="1"/>
    <col min="2311" max="2311" width="11" style="52" customWidth="1"/>
    <col min="2312" max="2560" width="11.5703125" style="52"/>
    <col min="2561" max="2561" width="90.28515625" style="52" customWidth="1"/>
    <col min="2562" max="2562" width="16.5703125" style="52" bestFit="1" customWidth="1"/>
    <col min="2563" max="2563" width="19.5703125" style="52" bestFit="1" customWidth="1"/>
    <col min="2564" max="2564" width="18.28515625" style="52" bestFit="1" customWidth="1"/>
    <col min="2565" max="2565" width="17.7109375" style="52" bestFit="1" customWidth="1"/>
    <col min="2566" max="2566" width="8.7109375" style="52" bestFit="1" customWidth="1"/>
    <col min="2567" max="2567" width="11" style="52" customWidth="1"/>
    <col min="2568" max="2816" width="11.5703125" style="52"/>
    <col min="2817" max="2817" width="90.28515625" style="52" customWidth="1"/>
    <col min="2818" max="2818" width="16.5703125" style="52" bestFit="1" customWidth="1"/>
    <col min="2819" max="2819" width="19.5703125" style="52" bestFit="1" customWidth="1"/>
    <col min="2820" max="2820" width="18.28515625" style="52" bestFit="1" customWidth="1"/>
    <col min="2821" max="2821" width="17.7109375" style="52" bestFit="1" customWidth="1"/>
    <col min="2822" max="2822" width="8.7109375" style="52" bestFit="1" customWidth="1"/>
    <col min="2823" max="2823" width="11" style="52" customWidth="1"/>
    <col min="2824" max="3072" width="11.5703125" style="52"/>
    <col min="3073" max="3073" width="90.28515625" style="52" customWidth="1"/>
    <col min="3074" max="3074" width="16.5703125" style="52" bestFit="1" customWidth="1"/>
    <col min="3075" max="3075" width="19.5703125" style="52" bestFit="1" customWidth="1"/>
    <col min="3076" max="3076" width="18.28515625" style="52" bestFit="1" customWidth="1"/>
    <col min="3077" max="3077" width="17.7109375" style="52" bestFit="1" customWidth="1"/>
    <col min="3078" max="3078" width="8.7109375" style="52" bestFit="1" customWidth="1"/>
    <col min="3079" max="3079" width="11" style="52" customWidth="1"/>
    <col min="3080" max="3328" width="11.5703125" style="52"/>
    <col min="3329" max="3329" width="90.28515625" style="52" customWidth="1"/>
    <col min="3330" max="3330" width="16.5703125" style="52" bestFit="1" customWidth="1"/>
    <col min="3331" max="3331" width="19.5703125" style="52" bestFit="1" customWidth="1"/>
    <col min="3332" max="3332" width="18.28515625" style="52" bestFit="1" customWidth="1"/>
    <col min="3333" max="3333" width="17.7109375" style="52" bestFit="1" customWidth="1"/>
    <col min="3334" max="3334" width="8.7109375" style="52" bestFit="1" customWidth="1"/>
    <col min="3335" max="3335" width="11" style="52" customWidth="1"/>
    <col min="3336" max="3584" width="11.5703125" style="52"/>
    <col min="3585" max="3585" width="90.28515625" style="52" customWidth="1"/>
    <col min="3586" max="3586" width="16.5703125" style="52" bestFit="1" customWidth="1"/>
    <col min="3587" max="3587" width="19.5703125" style="52" bestFit="1" customWidth="1"/>
    <col min="3588" max="3588" width="18.28515625" style="52" bestFit="1" customWidth="1"/>
    <col min="3589" max="3589" width="17.7109375" style="52" bestFit="1" customWidth="1"/>
    <col min="3590" max="3590" width="8.7109375" style="52" bestFit="1" customWidth="1"/>
    <col min="3591" max="3591" width="11" style="52" customWidth="1"/>
    <col min="3592" max="3840" width="11.5703125" style="52"/>
    <col min="3841" max="3841" width="90.28515625" style="52" customWidth="1"/>
    <col min="3842" max="3842" width="16.5703125" style="52" bestFit="1" customWidth="1"/>
    <col min="3843" max="3843" width="19.5703125" style="52" bestFit="1" customWidth="1"/>
    <col min="3844" max="3844" width="18.28515625" style="52" bestFit="1" customWidth="1"/>
    <col min="3845" max="3845" width="17.7109375" style="52" bestFit="1" customWidth="1"/>
    <col min="3846" max="3846" width="8.7109375" style="52" bestFit="1" customWidth="1"/>
    <col min="3847" max="3847" width="11" style="52" customWidth="1"/>
    <col min="3848" max="4096" width="11.5703125" style="52"/>
    <col min="4097" max="4097" width="90.28515625" style="52" customWidth="1"/>
    <col min="4098" max="4098" width="16.5703125" style="52" bestFit="1" customWidth="1"/>
    <col min="4099" max="4099" width="19.5703125" style="52" bestFit="1" customWidth="1"/>
    <col min="4100" max="4100" width="18.28515625" style="52" bestFit="1" customWidth="1"/>
    <col min="4101" max="4101" width="17.7109375" style="52" bestFit="1" customWidth="1"/>
    <col min="4102" max="4102" width="8.7109375" style="52" bestFit="1" customWidth="1"/>
    <col min="4103" max="4103" width="11" style="52" customWidth="1"/>
    <col min="4104" max="4352" width="11.5703125" style="52"/>
    <col min="4353" max="4353" width="90.28515625" style="52" customWidth="1"/>
    <col min="4354" max="4354" width="16.5703125" style="52" bestFit="1" customWidth="1"/>
    <col min="4355" max="4355" width="19.5703125" style="52" bestFit="1" customWidth="1"/>
    <col min="4356" max="4356" width="18.28515625" style="52" bestFit="1" customWidth="1"/>
    <col min="4357" max="4357" width="17.7109375" style="52" bestFit="1" customWidth="1"/>
    <col min="4358" max="4358" width="8.7109375" style="52" bestFit="1" customWidth="1"/>
    <col min="4359" max="4359" width="11" style="52" customWidth="1"/>
    <col min="4360" max="4608" width="11.5703125" style="52"/>
    <col min="4609" max="4609" width="90.28515625" style="52" customWidth="1"/>
    <col min="4610" max="4610" width="16.5703125" style="52" bestFit="1" customWidth="1"/>
    <col min="4611" max="4611" width="19.5703125" style="52" bestFit="1" customWidth="1"/>
    <col min="4612" max="4612" width="18.28515625" style="52" bestFit="1" customWidth="1"/>
    <col min="4613" max="4613" width="17.7109375" style="52" bestFit="1" customWidth="1"/>
    <col min="4614" max="4614" width="8.7109375" style="52" bestFit="1" customWidth="1"/>
    <col min="4615" max="4615" width="11" style="52" customWidth="1"/>
    <col min="4616" max="4864" width="11.5703125" style="52"/>
    <col min="4865" max="4865" width="90.28515625" style="52" customWidth="1"/>
    <col min="4866" max="4866" width="16.5703125" style="52" bestFit="1" customWidth="1"/>
    <col min="4867" max="4867" width="19.5703125" style="52" bestFit="1" customWidth="1"/>
    <col min="4868" max="4868" width="18.28515625" style="52" bestFit="1" customWidth="1"/>
    <col min="4869" max="4869" width="17.7109375" style="52" bestFit="1" customWidth="1"/>
    <col min="4870" max="4870" width="8.7109375" style="52" bestFit="1" customWidth="1"/>
    <col min="4871" max="4871" width="11" style="52" customWidth="1"/>
    <col min="4872" max="5120" width="11.5703125" style="52"/>
    <col min="5121" max="5121" width="90.28515625" style="52" customWidth="1"/>
    <col min="5122" max="5122" width="16.5703125" style="52" bestFit="1" customWidth="1"/>
    <col min="5123" max="5123" width="19.5703125" style="52" bestFit="1" customWidth="1"/>
    <col min="5124" max="5124" width="18.28515625" style="52" bestFit="1" customWidth="1"/>
    <col min="5125" max="5125" width="17.7109375" style="52" bestFit="1" customWidth="1"/>
    <col min="5126" max="5126" width="8.7109375" style="52" bestFit="1" customWidth="1"/>
    <col min="5127" max="5127" width="11" style="52" customWidth="1"/>
    <col min="5128" max="5376" width="11.5703125" style="52"/>
    <col min="5377" max="5377" width="90.28515625" style="52" customWidth="1"/>
    <col min="5378" max="5378" width="16.5703125" style="52" bestFit="1" customWidth="1"/>
    <col min="5379" max="5379" width="19.5703125" style="52" bestFit="1" customWidth="1"/>
    <col min="5380" max="5380" width="18.28515625" style="52" bestFit="1" customWidth="1"/>
    <col min="5381" max="5381" width="17.7109375" style="52" bestFit="1" customWidth="1"/>
    <col min="5382" max="5382" width="8.7109375" style="52" bestFit="1" customWidth="1"/>
    <col min="5383" max="5383" width="11" style="52" customWidth="1"/>
    <col min="5384" max="5632" width="11.5703125" style="52"/>
    <col min="5633" max="5633" width="90.28515625" style="52" customWidth="1"/>
    <col min="5634" max="5634" width="16.5703125" style="52" bestFit="1" customWidth="1"/>
    <col min="5635" max="5635" width="19.5703125" style="52" bestFit="1" customWidth="1"/>
    <col min="5636" max="5636" width="18.28515625" style="52" bestFit="1" customWidth="1"/>
    <col min="5637" max="5637" width="17.7109375" style="52" bestFit="1" customWidth="1"/>
    <col min="5638" max="5638" width="8.7109375" style="52" bestFit="1" customWidth="1"/>
    <col min="5639" max="5639" width="11" style="52" customWidth="1"/>
    <col min="5640" max="5888" width="11.5703125" style="52"/>
    <col min="5889" max="5889" width="90.28515625" style="52" customWidth="1"/>
    <col min="5890" max="5890" width="16.5703125" style="52" bestFit="1" customWidth="1"/>
    <col min="5891" max="5891" width="19.5703125" style="52" bestFit="1" customWidth="1"/>
    <col min="5892" max="5892" width="18.28515625" style="52" bestFit="1" customWidth="1"/>
    <col min="5893" max="5893" width="17.7109375" style="52" bestFit="1" customWidth="1"/>
    <col min="5894" max="5894" width="8.7109375" style="52" bestFit="1" customWidth="1"/>
    <col min="5895" max="5895" width="11" style="52" customWidth="1"/>
    <col min="5896" max="6144" width="11.5703125" style="52"/>
    <col min="6145" max="6145" width="90.28515625" style="52" customWidth="1"/>
    <col min="6146" max="6146" width="16.5703125" style="52" bestFit="1" customWidth="1"/>
    <col min="6147" max="6147" width="19.5703125" style="52" bestFit="1" customWidth="1"/>
    <col min="6148" max="6148" width="18.28515625" style="52" bestFit="1" customWidth="1"/>
    <col min="6149" max="6149" width="17.7109375" style="52" bestFit="1" customWidth="1"/>
    <col min="6150" max="6150" width="8.7109375" style="52" bestFit="1" customWidth="1"/>
    <col min="6151" max="6151" width="11" style="52" customWidth="1"/>
    <col min="6152" max="6400" width="11.5703125" style="52"/>
    <col min="6401" max="6401" width="90.28515625" style="52" customWidth="1"/>
    <col min="6402" max="6402" width="16.5703125" style="52" bestFit="1" customWidth="1"/>
    <col min="6403" max="6403" width="19.5703125" style="52" bestFit="1" customWidth="1"/>
    <col min="6404" max="6404" width="18.28515625" style="52" bestFit="1" customWidth="1"/>
    <col min="6405" max="6405" width="17.7109375" style="52" bestFit="1" customWidth="1"/>
    <col min="6406" max="6406" width="8.7109375" style="52" bestFit="1" customWidth="1"/>
    <col min="6407" max="6407" width="11" style="52" customWidth="1"/>
    <col min="6408" max="6656" width="11.5703125" style="52"/>
    <col min="6657" max="6657" width="90.28515625" style="52" customWidth="1"/>
    <col min="6658" max="6658" width="16.5703125" style="52" bestFit="1" customWidth="1"/>
    <col min="6659" max="6659" width="19.5703125" style="52" bestFit="1" customWidth="1"/>
    <col min="6660" max="6660" width="18.28515625" style="52" bestFit="1" customWidth="1"/>
    <col min="6661" max="6661" width="17.7109375" style="52" bestFit="1" customWidth="1"/>
    <col min="6662" max="6662" width="8.7109375" style="52" bestFit="1" customWidth="1"/>
    <col min="6663" max="6663" width="11" style="52" customWidth="1"/>
    <col min="6664" max="6912" width="11.5703125" style="52"/>
    <col min="6913" max="6913" width="90.28515625" style="52" customWidth="1"/>
    <col min="6914" max="6914" width="16.5703125" style="52" bestFit="1" customWidth="1"/>
    <col min="6915" max="6915" width="19.5703125" style="52" bestFit="1" customWidth="1"/>
    <col min="6916" max="6916" width="18.28515625" style="52" bestFit="1" customWidth="1"/>
    <col min="6917" max="6917" width="17.7109375" style="52" bestFit="1" customWidth="1"/>
    <col min="6918" max="6918" width="8.7109375" style="52" bestFit="1" customWidth="1"/>
    <col min="6919" max="6919" width="11" style="52" customWidth="1"/>
    <col min="6920" max="7168" width="11.5703125" style="52"/>
    <col min="7169" max="7169" width="90.28515625" style="52" customWidth="1"/>
    <col min="7170" max="7170" width="16.5703125" style="52" bestFit="1" customWidth="1"/>
    <col min="7171" max="7171" width="19.5703125" style="52" bestFit="1" customWidth="1"/>
    <col min="7172" max="7172" width="18.28515625" style="52" bestFit="1" customWidth="1"/>
    <col min="7173" max="7173" width="17.7109375" style="52" bestFit="1" customWidth="1"/>
    <col min="7174" max="7174" width="8.7109375" style="52" bestFit="1" customWidth="1"/>
    <col min="7175" max="7175" width="11" style="52" customWidth="1"/>
    <col min="7176" max="7424" width="11.5703125" style="52"/>
    <col min="7425" max="7425" width="90.28515625" style="52" customWidth="1"/>
    <col min="7426" max="7426" width="16.5703125" style="52" bestFit="1" customWidth="1"/>
    <col min="7427" max="7427" width="19.5703125" style="52" bestFit="1" customWidth="1"/>
    <col min="7428" max="7428" width="18.28515625" style="52" bestFit="1" customWidth="1"/>
    <col min="7429" max="7429" width="17.7109375" style="52" bestFit="1" customWidth="1"/>
    <col min="7430" max="7430" width="8.7109375" style="52" bestFit="1" customWidth="1"/>
    <col min="7431" max="7431" width="11" style="52" customWidth="1"/>
    <col min="7432" max="7680" width="11.5703125" style="52"/>
    <col min="7681" max="7681" width="90.28515625" style="52" customWidth="1"/>
    <col min="7682" max="7682" width="16.5703125" style="52" bestFit="1" customWidth="1"/>
    <col min="7683" max="7683" width="19.5703125" style="52" bestFit="1" customWidth="1"/>
    <col min="7684" max="7684" width="18.28515625" style="52" bestFit="1" customWidth="1"/>
    <col min="7685" max="7685" width="17.7109375" style="52" bestFit="1" customWidth="1"/>
    <col min="7686" max="7686" width="8.7109375" style="52" bestFit="1" customWidth="1"/>
    <col min="7687" max="7687" width="11" style="52" customWidth="1"/>
    <col min="7688" max="7936" width="11.5703125" style="52"/>
    <col min="7937" max="7937" width="90.28515625" style="52" customWidth="1"/>
    <col min="7938" max="7938" width="16.5703125" style="52" bestFit="1" customWidth="1"/>
    <col min="7939" max="7939" width="19.5703125" style="52" bestFit="1" customWidth="1"/>
    <col min="7940" max="7940" width="18.28515625" style="52" bestFit="1" customWidth="1"/>
    <col min="7941" max="7941" width="17.7109375" style="52" bestFit="1" customWidth="1"/>
    <col min="7942" max="7942" width="8.7109375" style="52" bestFit="1" customWidth="1"/>
    <col min="7943" max="7943" width="11" style="52" customWidth="1"/>
    <col min="7944" max="8192" width="11.5703125" style="52"/>
    <col min="8193" max="8193" width="90.28515625" style="52" customWidth="1"/>
    <col min="8194" max="8194" width="16.5703125" style="52" bestFit="1" customWidth="1"/>
    <col min="8195" max="8195" width="19.5703125" style="52" bestFit="1" customWidth="1"/>
    <col min="8196" max="8196" width="18.28515625" style="52" bestFit="1" customWidth="1"/>
    <col min="8197" max="8197" width="17.7109375" style="52" bestFit="1" customWidth="1"/>
    <col min="8198" max="8198" width="8.7109375" style="52" bestFit="1" customWidth="1"/>
    <col min="8199" max="8199" width="11" style="52" customWidth="1"/>
    <col min="8200" max="8448" width="11.5703125" style="52"/>
    <col min="8449" max="8449" width="90.28515625" style="52" customWidth="1"/>
    <col min="8450" max="8450" width="16.5703125" style="52" bestFit="1" customWidth="1"/>
    <col min="8451" max="8451" width="19.5703125" style="52" bestFit="1" customWidth="1"/>
    <col min="8452" max="8452" width="18.28515625" style="52" bestFit="1" customWidth="1"/>
    <col min="8453" max="8453" width="17.7109375" style="52" bestFit="1" customWidth="1"/>
    <col min="8454" max="8454" width="8.7109375" style="52" bestFit="1" customWidth="1"/>
    <col min="8455" max="8455" width="11" style="52" customWidth="1"/>
    <col min="8456" max="8704" width="11.5703125" style="52"/>
    <col min="8705" max="8705" width="90.28515625" style="52" customWidth="1"/>
    <col min="8706" max="8706" width="16.5703125" style="52" bestFit="1" customWidth="1"/>
    <col min="8707" max="8707" width="19.5703125" style="52" bestFit="1" customWidth="1"/>
    <col min="8708" max="8708" width="18.28515625" style="52" bestFit="1" customWidth="1"/>
    <col min="8709" max="8709" width="17.7109375" style="52" bestFit="1" customWidth="1"/>
    <col min="8710" max="8710" width="8.7109375" style="52" bestFit="1" customWidth="1"/>
    <col min="8711" max="8711" width="11" style="52" customWidth="1"/>
    <col min="8712" max="8960" width="11.5703125" style="52"/>
    <col min="8961" max="8961" width="90.28515625" style="52" customWidth="1"/>
    <col min="8962" max="8962" width="16.5703125" style="52" bestFit="1" customWidth="1"/>
    <col min="8963" max="8963" width="19.5703125" style="52" bestFit="1" customWidth="1"/>
    <col min="8964" max="8964" width="18.28515625" style="52" bestFit="1" customWidth="1"/>
    <col min="8965" max="8965" width="17.7109375" style="52" bestFit="1" customWidth="1"/>
    <col min="8966" max="8966" width="8.7109375" style="52" bestFit="1" customWidth="1"/>
    <col min="8967" max="8967" width="11" style="52" customWidth="1"/>
    <col min="8968" max="9216" width="11.5703125" style="52"/>
    <col min="9217" max="9217" width="90.28515625" style="52" customWidth="1"/>
    <col min="9218" max="9218" width="16.5703125" style="52" bestFit="1" customWidth="1"/>
    <col min="9219" max="9219" width="19.5703125" style="52" bestFit="1" customWidth="1"/>
    <col min="9220" max="9220" width="18.28515625" style="52" bestFit="1" customWidth="1"/>
    <col min="9221" max="9221" width="17.7109375" style="52" bestFit="1" customWidth="1"/>
    <col min="9222" max="9222" width="8.7109375" style="52" bestFit="1" customWidth="1"/>
    <col min="9223" max="9223" width="11" style="52" customWidth="1"/>
    <col min="9224" max="9472" width="11.5703125" style="52"/>
    <col min="9473" max="9473" width="90.28515625" style="52" customWidth="1"/>
    <col min="9474" max="9474" width="16.5703125" style="52" bestFit="1" customWidth="1"/>
    <col min="9475" max="9475" width="19.5703125" style="52" bestFit="1" customWidth="1"/>
    <col min="9476" max="9476" width="18.28515625" style="52" bestFit="1" customWidth="1"/>
    <col min="9477" max="9477" width="17.7109375" style="52" bestFit="1" customWidth="1"/>
    <col min="9478" max="9478" width="8.7109375" style="52" bestFit="1" customWidth="1"/>
    <col min="9479" max="9479" width="11" style="52" customWidth="1"/>
    <col min="9480" max="9728" width="11.5703125" style="52"/>
    <col min="9729" max="9729" width="90.28515625" style="52" customWidth="1"/>
    <col min="9730" max="9730" width="16.5703125" style="52" bestFit="1" customWidth="1"/>
    <col min="9731" max="9731" width="19.5703125" style="52" bestFit="1" customWidth="1"/>
    <col min="9732" max="9732" width="18.28515625" style="52" bestFit="1" customWidth="1"/>
    <col min="9733" max="9733" width="17.7109375" style="52" bestFit="1" customWidth="1"/>
    <col min="9734" max="9734" width="8.7109375" style="52" bestFit="1" customWidth="1"/>
    <col min="9735" max="9735" width="11" style="52" customWidth="1"/>
    <col min="9736" max="9984" width="11.5703125" style="52"/>
    <col min="9985" max="9985" width="90.28515625" style="52" customWidth="1"/>
    <col min="9986" max="9986" width="16.5703125" style="52" bestFit="1" customWidth="1"/>
    <col min="9987" max="9987" width="19.5703125" style="52" bestFit="1" customWidth="1"/>
    <col min="9988" max="9988" width="18.28515625" style="52" bestFit="1" customWidth="1"/>
    <col min="9989" max="9989" width="17.7109375" style="52" bestFit="1" customWidth="1"/>
    <col min="9990" max="9990" width="8.7109375" style="52" bestFit="1" customWidth="1"/>
    <col min="9991" max="9991" width="11" style="52" customWidth="1"/>
    <col min="9992" max="10240" width="11.5703125" style="52"/>
    <col min="10241" max="10241" width="90.28515625" style="52" customWidth="1"/>
    <col min="10242" max="10242" width="16.5703125" style="52" bestFit="1" customWidth="1"/>
    <col min="10243" max="10243" width="19.5703125" style="52" bestFit="1" customWidth="1"/>
    <col min="10244" max="10244" width="18.28515625" style="52" bestFit="1" customWidth="1"/>
    <col min="10245" max="10245" width="17.7109375" style="52" bestFit="1" customWidth="1"/>
    <col min="10246" max="10246" width="8.7109375" style="52" bestFit="1" customWidth="1"/>
    <col min="10247" max="10247" width="11" style="52" customWidth="1"/>
    <col min="10248" max="10496" width="11.5703125" style="52"/>
    <col min="10497" max="10497" width="90.28515625" style="52" customWidth="1"/>
    <col min="10498" max="10498" width="16.5703125" style="52" bestFit="1" customWidth="1"/>
    <col min="10499" max="10499" width="19.5703125" style="52" bestFit="1" customWidth="1"/>
    <col min="10500" max="10500" width="18.28515625" style="52" bestFit="1" customWidth="1"/>
    <col min="10501" max="10501" width="17.7109375" style="52" bestFit="1" customWidth="1"/>
    <col min="10502" max="10502" width="8.7109375" style="52" bestFit="1" customWidth="1"/>
    <col min="10503" max="10503" width="11" style="52" customWidth="1"/>
    <col min="10504" max="10752" width="11.5703125" style="52"/>
    <col min="10753" max="10753" width="90.28515625" style="52" customWidth="1"/>
    <col min="10754" max="10754" width="16.5703125" style="52" bestFit="1" customWidth="1"/>
    <col min="10755" max="10755" width="19.5703125" style="52" bestFit="1" customWidth="1"/>
    <col min="10756" max="10756" width="18.28515625" style="52" bestFit="1" customWidth="1"/>
    <col min="10757" max="10757" width="17.7109375" style="52" bestFit="1" customWidth="1"/>
    <col min="10758" max="10758" width="8.7109375" style="52" bestFit="1" customWidth="1"/>
    <col min="10759" max="10759" width="11" style="52" customWidth="1"/>
    <col min="10760" max="11008" width="11.5703125" style="52"/>
    <col min="11009" max="11009" width="90.28515625" style="52" customWidth="1"/>
    <col min="11010" max="11010" width="16.5703125" style="52" bestFit="1" customWidth="1"/>
    <col min="11011" max="11011" width="19.5703125" style="52" bestFit="1" customWidth="1"/>
    <col min="11012" max="11012" width="18.28515625" style="52" bestFit="1" customWidth="1"/>
    <col min="11013" max="11013" width="17.7109375" style="52" bestFit="1" customWidth="1"/>
    <col min="11014" max="11014" width="8.7109375" style="52" bestFit="1" customWidth="1"/>
    <col min="11015" max="11015" width="11" style="52" customWidth="1"/>
    <col min="11016" max="11264" width="11.5703125" style="52"/>
    <col min="11265" max="11265" width="90.28515625" style="52" customWidth="1"/>
    <col min="11266" max="11266" width="16.5703125" style="52" bestFit="1" customWidth="1"/>
    <col min="11267" max="11267" width="19.5703125" style="52" bestFit="1" customWidth="1"/>
    <col min="11268" max="11268" width="18.28515625" style="52" bestFit="1" customWidth="1"/>
    <col min="11269" max="11269" width="17.7109375" style="52" bestFit="1" customWidth="1"/>
    <col min="11270" max="11270" width="8.7109375" style="52" bestFit="1" customWidth="1"/>
    <col min="11271" max="11271" width="11" style="52" customWidth="1"/>
    <col min="11272" max="11520" width="11.5703125" style="52"/>
    <col min="11521" max="11521" width="90.28515625" style="52" customWidth="1"/>
    <col min="11522" max="11522" width="16.5703125" style="52" bestFit="1" customWidth="1"/>
    <col min="11523" max="11523" width="19.5703125" style="52" bestFit="1" customWidth="1"/>
    <col min="11524" max="11524" width="18.28515625" style="52" bestFit="1" customWidth="1"/>
    <col min="11525" max="11525" width="17.7109375" style="52" bestFit="1" customWidth="1"/>
    <col min="11526" max="11526" width="8.7109375" style="52" bestFit="1" customWidth="1"/>
    <col min="11527" max="11527" width="11" style="52" customWidth="1"/>
    <col min="11528" max="11776" width="11.5703125" style="52"/>
    <col min="11777" max="11777" width="90.28515625" style="52" customWidth="1"/>
    <col min="11778" max="11778" width="16.5703125" style="52" bestFit="1" customWidth="1"/>
    <col min="11779" max="11779" width="19.5703125" style="52" bestFit="1" customWidth="1"/>
    <col min="11780" max="11780" width="18.28515625" style="52" bestFit="1" customWidth="1"/>
    <col min="11781" max="11781" width="17.7109375" style="52" bestFit="1" customWidth="1"/>
    <col min="11782" max="11782" width="8.7109375" style="52" bestFit="1" customWidth="1"/>
    <col min="11783" max="11783" width="11" style="52" customWidth="1"/>
    <col min="11784" max="12032" width="11.5703125" style="52"/>
    <col min="12033" max="12033" width="90.28515625" style="52" customWidth="1"/>
    <col min="12034" max="12034" width="16.5703125" style="52" bestFit="1" customWidth="1"/>
    <col min="12035" max="12035" width="19.5703125" style="52" bestFit="1" customWidth="1"/>
    <col min="12036" max="12036" width="18.28515625" style="52" bestFit="1" customWidth="1"/>
    <col min="12037" max="12037" width="17.7109375" style="52" bestFit="1" customWidth="1"/>
    <col min="12038" max="12038" width="8.7109375" style="52" bestFit="1" customWidth="1"/>
    <col min="12039" max="12039" width="11" style="52" customWidth="1"/>
    <col min="12040" max="12288" width="11.5703125" style="52"/>
    <col min="12289" max="12289" width="90.28515625" style="52" customWidth="1"/>
    <col min="12290" max="12290" width="16.5703125" style="52" bestFit="1" customWidth="1"/>
    <col min="12291" max="12291" width="19.5703125" style="52" bestFit="1" customWidth="1"/>
    <col min="12292" max="12292" width="18.28515625" style="52" bestFit="1" customWidth="1"/>
    <col min="12293" max="12293" width="17.7109375" style="52" bestFit="1" customWidth="1"/>
    <col min="12294" max="12294" width="8.7109375" style="52" bestFit="1" customWidth="1"/>
    <col min="12295" max="12295" width="11" style="52" customWidth="1"/>
    <col min="12296" max="12544" width="11.5703125" style="52"/>
    <col min="12545" max="12545" width="90.28515625" style="52" customWidth="1"/>
    <col min="12546" max="12546" width="16.5703125" style="52" bestFit="1" customWidth="1"/>
    <col min="12547" max="12547" width="19.5703125" style="52" bestFit="1" customWidth="1"/>
    <col min="12548" max="12548" width="18.28515625" style="52" bestFit="1" customWidth="1"/>
    <col min="12549" max="12549" width="17.7109375" style="52" bestFit="1" customWidth="1"/>
    <col min="12550" max="12550" width="8.7109375" style="52" bestFit="1" customWidth="1"/>
    <col min="12551" max="12551" width="11" style="52" customWidth="1"/>
    <col min="12552" max="12800" width="11.5703125" style="52"/>
    <col min="12801" max="12801" width="90.28515625" style="52" customWidth="1"/>
    <col min="12802" max="12802" width="16.5703125" style="52" bestFit="1" customWidth="1"/>
    <col min="12803" max="12803" width="19.5703125" style="52" bestFit="1" customWidth="1"/>
    <col min="12804" max="12804" width="18.28515625" style="52" bestFit="1" customWidth="1"/>
    <col min="12805" max="12805" width="17.7109375" style="52" bestFit="1" customWidth="1"/>
    <col min="12806" max="12806" width="8.7109375" style="52" bestFit="1" customWidth="1"/>
    <col min="12807" max="12807" width="11" style="52" customWidth="1"/>
    <col min="12808" max="13056" width="11.5703125" style="52"/>
    <col min="13057" max="13057" width="90.28515625" style="52" customWidth="1"/>
    <col min="13058" max="13058" width="16.5703125" style="52" bestFit="1" customWidth="1"/>
    <col min="13059" max="13059" width="19.5703125" style="52" bestFit="1" customWidth="1"/>
    <col min="13060" max="13060" width="18.28515625" style="52" bestFit="1" customWidth="1"/>
    <col min="13061" max="13061" width="17.7109375" style="52" bestFit="1" customWidth="1"/>
    <col min="13062" max="13062" width="8.7109375" style="52" bestFit="1" customWidth="1"/>
    <col min="13063" max="13063" width="11" style="52" customWidth="1"/>
    <col min="13064" max="13312" width="11.5703125" style="52"/>
    <col min="13313" max="13313" width="90.28515625" style="52" customWidth="1"/>
    <col min="13314" max="13314" width="16.5703125" style="52" bestFit="1" customWidth="1"/>
    <col min="13315" max="13315" width="19.5703125" style="52" bestFit="1" customWidth="1"/>
    <col min="13316" max="13316" width="18.28515625" style="52" bestFit="1" customWidth="1"/>
    <col min="13317" max="13317" width="17.7109375" style="52" bestFit="1" customWidth="1"/>
    <col min="13318" max="13318" width="8.7109375" style="52" bestFit="1" customWidth="1"/>
    <col min="13319" max="13319" width="11" style="52" customWidth="1"/>
    <col min="13320" max="13568" width="11.5703125" style="52"/>
    <col min="13569" max="13569" width="90.28515625" style="52" customWidth="1"/>
    <col min="13570" max="13570" width="16.5703125" style="52" bestFit="1" customWidth="1"/>
    <col min="13571" max="13571" width="19.5703125" style="52" bestFit="1" customWidth="1"/>
    <col min="13572" max="13572" width="18.28515625" style="52" bestFit="1" customWidth="1"/>
    <col min="13573" max="13573" width="17.7109375" style="52" bestFit="1" customWidth="1"/>
    <col min="13574" max="13574" width="8.7109375" style="52" bestFit="1" customWidth="1"/>
    <col min="13575" max="13575" width="11" style="52" customWidth="1"/>
    <col min="13576" max="13824" width="11.5703125" style="52"/>
    <col min="13825" max="13825" width="90.28515625" style="52" customWidth="1"/>
    <col min="13826" max="13826" width="16.5703125" style="52" bestFit="1" customWidth="1"/>
    <col min="13827" max="13827" width="19.5703125" style="52" bestFit="1" customWidth="1"/>
    <col min="13828" max="13828" width="18.28515625" style="52" bestFit="1" customWidth="1"/>
    <col min="13829" max="13829" width="17.7109375" style="52" bestFit="1" customWidth="1"/>
    <col min="13830" max="13830" width="8.7109375" style="52" bestFit="1" customWidth="1"/>
    <col min="13831" max="13831" width="11" style="52" customWidth="1"/>
    <col min="13832" max="14080" width="11.5703125" style="52"/>
    <col min="14081" max="14081" width="90.28515625" style="52" customWidth="1"/>
    <col min="14082" max="14082" width="16.5703125" style="52" bestFit="1" customWidth="1"/>
    <col min="14083" max="14083" width="19.5703125" style="52" bestFit="1" customWidth="1"/>
    <col min="14084" max="14084" width="18.28515625" style="52" bestFit="1" customWidth="1"/>
    <col min="14085" max="14085" width="17.7109375" style="52" bestFit="1" customWidth="1"/>
    <col min="14086" max="14086" width="8.7109375" style="52" bestFit="1" customWidth="1"/>
    <col min="14087" max="14087" width="11" style="52" customWidth="1"/>
    <col min="14088" max="14336" width="11.5703125" style="52"/>
    <col min="14337" max="14337" width="90.28515625" style="52" customWidth="1"/>
    <col min="14338" max="14338" width="16.5703125" style="52" bestFit="1" customWidth="1"/>
    <col min="14339" max="14339" width="19.5703125" style="52" bestFit="1" customWidth="1"/>
    <col min="14340" max="14340" width="18.28515625" style="52" bestFit="1" customWidth="1"/>
    <col min="14341" max="14341" width="17.7109375" style="52" bestFit="1" customWidth="1"/>
    <col min="14342" max="14342" width="8.7109375" style="52" bestFit="1" customWidth="1"/>
    <col min="14343" max="14343" width="11" style="52" customWidth="1"/>
    <col min="14344" max="14592" width="11.5703125" style="52"/>
    <col min="14593" max="14593" width="90.28515625" style="52" customWidth="1"/>
    <col min="14594" max="14594" width="16.5703125" style="52" bestFit="1" customWidth="1"/>
    <col min="14595" max="14595" width="19.5703125" style="52" bestFit="1" customWidth="1"/>
    <col min="14596" max="14596" width="18.28515625" style="52" bestFit="1" customWidth="1"/>
    <col min="14597" max="14597" width="17.7109375" style="52" bestFit="1" customWidth="1"/>
    <col min="14598" max="14598" width="8.7109375" style="52" bestFit="1" customWidth="1"/>
    <col min="14599" max="14599" width="11" style="52" customWidth="1"/>
    <col min="14600" max="14848" width="11.5703125" style="52"/>
    <col min="14849" max="14849" width="90.28515625" style="52" customWidth="1"/>
    <col min="14850" max="14850" width="16.5703125" style="52" bestFit="1" customWidth="1"/>
    <col min="14851" max="14851" width="19.5703125" style="52" bestFit="1" customWidth="1"/>
    <col min="14852" max="14852" width="18.28515625" style="52" bestFit="1" customWidth="1"/>
    <col min="14853" max="14853" width="17.7109375" style="52" bestFit="1" customWidth="1"/>
    <col min="14854" max="14854" width="8.7109375" style="52" bestFit="1" customWidth="1"/>
    <col min="14855" max="14855" width="11" style="52" customWidth="1"/>
    <col min="14856" max="15104" width="11.5703125" style="52"/>
    <col min="15105" max="15105" width="90.28515625" style="52" customWidth="1"/>
    <col min="15106" max="15106" width="16.5703125" style="52" bestFit="1" customWidth="1"/>
    <col min="15107" max="15107" width="19.5703125" style="52" bestFit="1" customWidth="1"/>
    <col min="15108" max="15108" width="18.28515625" style="52" bestFit="1" customWidth="1"/>
    <col min="15109" max="15109" width="17.7109375" style="52" bestFit="1" customWidth="1"/>
    <col min="15110" max="15110" width="8.7109375" style="52" bestFit="1" customWidth="1"/>
    <col min="15111" max="15111" width="11" style="52" customWidth="1"/>
    <col min="15112" max="15360" width="11.5703125" style="52"/>
    <col min="15361" max="15361" width="90.28515625" style="52" customWidth="1"/>
    <col min="15362" max="15362" width="16.5703125" style="52" bestFit="1" customWidth="1"/>
    <col min="15363" max="15363" width="19.5703125" style="52" bestFit="1" customWidth="1"/>
    <col min="15364" max="15364" width="18.28515625" style="52" bestFit="1" customWidth="1"/>
    <col min="15365" max="15365" width="17.7109375" style="52" bestFit="1" customWidth="1"/>
    <col min="15366" max="15366" width="8.7109375" style="52" bestFit="1" customWidth="1"/>
    <col min="15367" max="15367" width="11" style="52" customWidth="1"/>
    <col min="15368" max="15616" width="11.5703125" style="52"/>
    <col min="15617" max="15617" width="90.28515625" style="52" customWidth="1"/>
    <col min="15618" max="15618" width="16.5703125" style="52" bestFit="1" customWidth="1"/>
    <col min="15619" max="15619" width="19.5703125" style="52" bestFit="1" customWidth="1"/>
    <col min="15620" max="15620" width="18.28515625" style="52" bestFit="1" customWidth="1"/>
    <col min="15621" max="15621" width="17.7109375" style="52" bestFit="1" customWidth="1"/>
    <col min="15622" max="15622" width="8.7109375" style="52" bestFit="1" customWidth="1"/>
    <col min="15623" max="15623" width="11" style="52" customWidth="1"/>
    <col min="15624" max="15872" width="11.5703125" style="52"/>
    <col min="15873" max="15873" width="90.28515625" style="52" customWidth="1"/>
    <col min="15874" max="15874" width="16.5703125" style="52" bestFit="1" customWidth="1"/>
    <col min="15875" max="15875" width="19.5703125" style="52" bestFit="1" customWidth="1"/>
    <col min="15876" max="15876" width="18.28515625" style="52" bestFit="1" customWidth="1"/>
    <col min="15877" max="15877" width="17.7109375" style="52" bestFit="1" customWidth="1"/>
    <col min="15878" max="15878" width="8.7109375" style="52" bestFit="1" customWidth="1"/>
    <col min="15879" max="15879" width="11" style="52" customWidth="1"/>
    <col min="15880" max="16128" width="11.5703125" style="52"/>
    <col min="16129" max="16129" width="90.28515625" style="52" customWidth="1"/>
    <col min="16130" max="16130" width="16.5703125" style="52" bestFit="1" customWidth="1"/>
    <col min="16131" max="16131" width="19.5703125" style="52" bestFit="1" customWidth="1"/>
    <col min="16132" max="16132" width="18.28515625" style="52" bestFit="1" customWidth="1"/>
    <col min="16133" max="16133" width="17.7109375" style="52" bestFit="1" customWidth="1"/>
    <col min="16134" max="16134" width="8.7109375" style="52" bestFit="1" customWidth="1"/>
    <col min="16135" max="16135" width="11" style="52" customWidth="1"/>
    <col min="16136" max="16384" width="11.5703125" style="52"/>
  </cols>
  <sheetData>
    <row r="1" spans="1:7" x14ac:dyDescent="0.2">
      <c r="A1" s="69" t="s">
        <v>476</v>
      </c>
      <c r="B1" s="69"/>
      <c r="E1" s="67" t="s">
        <v>477</v>
      </c>
      <c r="F1" s="67"/>
      <c r="G1" s="67"/>
    </row>
    <row r="2" spans="1:7" ht="38.25" x14ac:dyDescent="0.2">
      <c r="A2" s="54" t="s">
        <v>296</v>
      </c>
      <c r="B2" s="54" t="s">
        <v>153</v>
      </c>
      <c r="C2" s="54" t="s">
        <v>154</v>
      </c>
      <c r="D2" s="54" t="s">
        <v>297</v>
      </c>
      <c r="E2" s="54" t="s">
        <v>298</v>
      </c>
      <c r="F2" s="55" t="s">
        <v>766</v>
      </c>
      <c r="G2" s="54" t="s">
        <v>299</v>
      </c>
    </row>
    <row r="3" spans="1:7" x14ac:dyDescent="0.2">
      <c r="A3" s="56" t="s">
        <v>300</v>
      </c>
      <c r="B3" s="56">
        <v>317476000</v>
      </c>
      <c r="C3" s="56">
        <v>315677000</v>
      </c>
      <c r="D3" s="56">
        <v>79463</v>
      </c>
      <c r="E3" s="56">
        <v>221689136</v>
      </c>
      <c r="F3" s="56" t="s">
        <v>478</v>
      </c>
      <c r="G3" s="56">
        <v>93987864</v>
      </c>
    </row>
    <row r="4" spans="1:7" x14ac:dyDescent="0.2">
      <c r="A4" s="56" t="s">
        <v>306</v>
      </c>
      <c r="B4" s="56">
        <v>2700000</v>
      </c>
      <c r="C4" s="56">
        <v>2700000</v>
      </c>
      <c r="D4" s="56">
        <v>0</v>
      </c>
      <c r="E4" s="56">
        <v>1223962</v>
      </c>
      <c r="F4" s="56" t="s">
        <v>479</v>
      </c>
      <c r="G4" s="56">
        <v>1476038</v>
      </c>
    </row>
    <row r="5" spans="1:7" x14ac:dyDescent="0.2">
      <c r="A5" s="56" t="s">
        <v>480</v>
      </c>
      <c r="B5" s="56">
        <v>0</v>
      </c>
      <c r="C5" s="56">
        <v>1149000</v>
      </c>
      <c r="D5" s="56">
        <v>0</v>
      </c>
      <c r="E5" s="56">
        <v>764085</v>
      </c>
      <c r="F5" s="56" t="s">
        <v>481</v>
      </c>
      <c r="G5" s="56">
        <v>384915</v>
      </c>
    </row>
    <row r="6" spans="1:7" x14ac:dyDescent="0.2">
      <c r="A6" s="56" t="s">
        <v>308</v>
      </c>
      <c r="B6" s="56">
        <v>652000</v>
      </c>
      <c r="C6" s="56">
        <v>692000</v>
      </c>
      <c r="D6" s="56">
        <v>0</v>
      </c>
      <c r="E6" s="56">
        <v>692000</v>
      </c>
      <c r="F6" s="56" t="s">
        <v>387</v>
      </c>
      <c r="G6" s="56">
        <v>0</v>
      </c>
    </row>
    <row r="7" spans="1:7" x14ac:dyDescent="0.2">
      <c r="A7" s="56" t="s">
        <v>310</v>
      </c>
      <c r="B7" s="56">
        <v>11225000</v>
      </c>
      <c r="C7" s="56">
        <v>11225000</v>
      </c>
      <c r="D7" s="56">
        <v>0</v>
      </c>
      <c r="E7" s="56">
        <v>11225000</v>
      </c>
      <c r="F7" s="56" t="s">
        <v>387</v>
      </c>
      <c r="G7" s="56">
        <v>0</v>
      </c>
    </row>
    <row r="8" spans="1:7" x14ac:dyDescent="0.2">
      <c r="A8" s="56" t="s">
        <v>312</v>
      </c>
      <c r="B8" s="56">
        <v>7100000</v>
      </c>
      <c r="C8" s="56">
        <v>7100000</v>
      </c>
      <c r="D8" s="56">
        <v>0</v>
      </c>
      <c r="E8" s="56">
        <v>5321180</v>
      </c>
      <c r="F8" s="56" t="s">
        <v>482</v>
      </c>
      <c r="G8" s="56">
        <v>1778820</v>
      </c>
    </row>
    <row r="9" spans="1:7" x14ac:dyDescent="0.2">
      <c r="A9" s="56" t="s">
        <v>314</v>
      </c>
      <c r="B9" s="56">
        <v>0</v>
      </c>
      <c r="C9" s="56">
        <v>110000</v>
      </c>
      <c r="D9" s="56">
        <v>0</v>
      </c>
      <c r="E9" s="56">
        <v>107520</v>
      </c>
      <c r="F9" s="56" t="s">
        <v>483</v>
      </c>
      <c r="G9" s="56">
        <v>2480</v>
      </c>
    </row>
    <row r="10" spans="1:7" x14ac:dyDescent="0.2">
      <c r="A10" s="56" t="s">
        <v>317</v>
      </c>
      <c r="B10" s="56">
        <v>7100000</v>
      </c>
      <c r="C10" s="56">
        <v>7100000</v>
      </c>
      <c r="D10" s="56">
        <v>164712</v>
      </c>
      <c r="E10" s="56">
        <v>6310821</v>
      </c>
      <c r="F10" s="56" t="s">
        <v>484</v>
      </c>
      <c r="G10" s="56">
        <v>789179</v>
      </c>
    </row>
    <row r="11" spans="1:7" x14ac:dyDescent="0.2">
      <c r="A11" s="56" t="s">
        <v>319</v>
      </c>
      <c r="B11" s="56">
        <v>7871000</v>
      </c>
      <c r="C11" s="56">
        <v>8071000</v>
      </c>
      <c r="D11" s="56">
        <v>0</v>
      </c>
      <c r="E11" s="56">
        <v>5171754</v>
      </c>
      <c r="F11" s="56" t="s">
        <v>485</v>
      </c>
      <c r="G11" s="56">
        <v>2899246</v>
      </c>
    </row>
    <row r="12" spans="1:7" x14ac:dyDescent="0.2">
      <c r="A12" s="56" t="s">
        <v>321</v>
      </c>
      <c r="B12" s="56">
        <v>2600000</v>
      </c>
      <c r="C12" s="56">
        <v>2900000</v>
      </c>
      <c r="D12" s="56">
        <v>15000</v>
      </c>
      <c r="E12" s="56">
        <v>1902296</v>
      </c>
      <c r="F12" s="56" t="s">
        <v>486</v>
      </c>
      <c r="G12" s="56">
        <v>997704</v>
      </c>
    </row>
    <row r="13" spans="1:7" x14ac:dyDescent="0.2">
      <c r="A13" s="56" t="s">
        <v>323</v>
      </c>
      <c r="B13" s="56">
        <v>18373000</v>
      </c>
      <c r="C13" s="56">
        <v>49470000</v>
      </c>
      <c r="D13" s="56">
        <v>0</v>
      </c>
      <c r="E13" s="56">
        <v>32090618</v>
      </c>
      <c r="F13" s="56" t="s">
        <v>487</v>
      </c>
      <c r="G13" s="56">
        <v>17379382</v>
      </c>
    </row>
    <row r="14" spans="1:7" x14ac:dyDescent="0.2">
      <c r="A14" s="56" t="s">
        <v>325</v>
      </c>
      <c r="B14" s="56">
        <v>18373000</v>
      </c>
      <c r="C14" s="56">
        <v>49470000</v>
      </c>
      <c r="D14" s="56">
        <v>0</v>
      </c>
      <c r="E14" s="56">
        <v>1455000</v>
      </c>
      <c r="F14" s="56" t="s">
        <v>488</v>
      </c>
      <c r="G14" s="56">
        <v>15924382</v>
      </c>
    </row>
    <row r="15" spans="1:7" x14ac:dyDescent="0.2">
      <c r="A15" s="56" t="s">
        <v>327</v>
      </c>
      <c r="B15" s="56">
        <v>18373000</v>
      </c>
      <c r="C15" s="56">
        <v>49470000</v>
      </c>
      <c r="D15" s="56">
        <v>0</v>
      </c>
      <c r="E15" s="56">
        <v>287695</v>
      </c>
      <c r="F15" s="56" t="s">
        <v>489</v>
      </c>
      <c r="G15" s="56">
        <v>15636687</v>
      </c>
    </row>
    <row r="16" spans="1:7" x14ac:dyDescent="0.2">
      <c r="A16" s="56" t="s">
        <v>329</v>
      </c>
      <c r="B16" s="56">
        <v>18373000</v>
      </c>
      <c r="C16" s="56">
        <v>49470000</v>
      </c>
      <c r="D16" s="56">
        <v>0</v>
      </c>
      <c r="E16" s="56">
        <v>1757894</v>
      </c>
      <c r="F16" s="56" t="s">
        <v>490</v>
      </c>
      <c r="G16" s="56">
        <v>13878793</v>
      </c>
    </row>
    <row r="17" spans="1:7" x14ac:dyDescent="0.2">
      <c r="A17" s="56" t="s">
        <v>331</v>
      </c>
      <c r="B17" s="56">
        <v>18200000</v>
      </c>
      <c r="C17" s="56">
        <v>18200000</v>
      </c>
      <c r="D17" s="56">
        <v>26387</v>
      </c>
      <c r="E17" s="56">
        <v>11752928</v>
      </c>
      <c r="F17" s="56" t="s">
        <v>491</v>
      </c>
      <c r="G17" s="56">
        <v>6447072</v>
      </c>
    </row>
    <row r="18" spans="1:7" x14ac:dyDescent="0.2">
      <c r="A18" s="56" t="s">
        <v>333</v>
      </c>
      <c r="B18" s="56">
        <v>14500000</v>
      </c>
      <c r="C18" s="56">
        <v>14500000</v>
      </c>
      <c r="D18" s="56">
        <v>380891</v>
      </c>
      <c r="E18" s="56">
        <v>10344713</v>
      </c>
      <c r="F18" s="56" t="s">
        <v>492</v>
      </c>
      <c r="G18" s="56">
        <v>4155287</v>
      </c>
    </row>
    <row r="19" spans="1:7" x14ac:dyDescent="0.2">
      <c r="A19" s="56" t="s">
        <v>335</v>
      </c>
      <c r="B19" s="56">
        <v>1600000</v>
      </c>
      <c r="C19" s="56">
        <v>1600000</v>
      </c>
      <c r="D19" s="56">
        <v>81939</v>
      </c>
      <c r="E19" s="56">
        <v>904617</v>
      </c>
      <c r="F19" s="56" t="s">
        <v>493</v>
      </c>
      <c r="G19" s="56">
        <v>695383</v>
      </c>
    </row>
    <row r="20" spans="1:7" x14ac:dyDescent="0.2">
      <c r="A20" s="56" t="s">
        <v>337</v>
      </c>
      <c r="B20" s="56">
        <v>1700000</v>
      </c>
      <c r="C20" s="56">
        <v>1700000</v>
      </c>
      <c r="D20" s="56">
        <v>129677</v>
      </c>
      <c r="E20" s="56">
        <v>1098536</v>
      </c>
      <c r="F20" s="56" t="s">
        <v>494</v>
      </c>
      <c r="G20" s="56">
        <v>601464</v>
      </c>
    </row>
    <row r="21" spans="1:7" x14ac:dyDescent="0.2">
      <c r="A21" s="56" t="s">
        <v>339</v>
      </c>
      <c r="B21" s="56">
        <v>4000000</v>
      </c>
      <c r="C21" s="56">
        <v>4000000</v>
      </c>
      <c r="D21" s="56">
        <v>87527</v>
      </c>
      <c r="E21" s="56">
        <v>3160492</v>
      </c>
      <c r="F21" s="56" t="s">
        <v>495</v>
      </c>
      <c r="G21" s="56">
        <v>839508</v>
      </c>
    </row>
    <row r="22" spans="1:7" x14ac:dyDescent="0.2">
      <c r="A22" s="56" t="s">
        <v>341</v>
      </c>
      <c r="B22" s="56">
        <v>5000000</v>
      </c>
      <c r="C22" s="56">
        <v>12500000</v>
      </c>
      <c r="D22" s="56">
        <v>238081</v>
      </c>
      <c r="E22" s="56">
        <v>9831416</v>
      </c>
      <c r="F22" s="56" t="s">
        <v>496</v>
      </c>
      <c r="G22" s="56">
        <v>2668584</v>
      </c>
    </row>
    <row r="23" spans="1:7" x14ac:dyDescent="0.2">
      <c r="A23" s="56" t="s">
        <v>343</v>
      </c>
      <c r="B23" s="56">
        <v>3500000</v>
      </c>
      <c r="C23" s="56">
        <v>5600000</v>
      </c>
      <c r="D23" s="56">
        <v>405181</v>
      </c>
      <c r="E23" s="56">
        <v>3421525</v>
      </c>
      <c r="F23" s="56" t="s">
        <v>497</v>
      </c>
      <c r="G23" s="56">
        <v>2178475</v>
      </c>
    </row>
    <row r="24" spans="1:7" x14ac:dyDescent="0.2">
      <c r="A24" s="56" t="s">
        <v>411</v>
      </c>
      <c r="B24" s="56">
        <v>62000000</v>
      </c>
      <c r="C24" s="56">
        <v>60500000</v>
      </c>
      <c r="D24" s="56">
        <v>2673015</v>
      </c>
      <c r="E24" s="56">
        <v>38511904</v>
      </c>
      <c r="F24" s="56" t="s">
        <v>498</v>
      </c>
      <c r="G24" s="56">
        <v>21988096</v>
      </c>
    </row>
    <row r="25" spans="1:7" x14ac:dyDescent="0.2">
      <c r="A25" s="56" t="s">
        <v>347</v>
      </c>
      <c r="B25" s="56">
        <v>5500000</v>
      </c>
      <c r="C25" s="56">
        <v>7460000</v>
      </c>
      <c r="D25" s="56">
        <v>270131</v>
      </c>
      <c r="E25" s="56">
        <v>7293431</v>
      </c>
      <c r="F25" s="56" t="s">
        <v>499</v>
      </c>
      <c r="G25" s="56">
        <v>166569</v>
      </c>
    </row>
    <row r="26" spans="1:7" x14ac:dyDescent="0.2">
      <c r="A26" s="56" t="s">
        <v>349</v>
      </c>
      <c r="B26" s="56">
        <v>1200000</v>
      </c>
      <c r="C26" s="56">
        <v>1200000</v>
      </c>
      <c r="D26" s="56">
        <v>4028</v>
      </c>
      <c r="E26" s="56">
        <v>61193</v>
      </c>
      <c r="F26" s="56" t="s">
        <v>500</v>
      </c>
      <c r="G26" s="56">
        <v>1138807</v>
      </c>
    </row>
    <row r="27" spans="1:7" x14ac:dyDescent="0.2">
      <c r="A27" s="56" t="s">
        <v>351</v>
      </c>
      <c r="B27" s="56">
        <v>1200000</v>
      </c>
      <c r="C27" s="56">
        <v>1200000</v>
      </c>
      <c r="D27" s="56">
        <v>26982</v>
      </c>
      <c r="E27" s="56">
        <v>601576</v>
      </c>
      <c r="F27" s="56" t="s">
        <v>501</v>
      </c>
      <c r="G27" s="56">
        <v>537231</v>
      </c>
    </row>
    <row r="28" spans="1:7" x14ac:dyDescent="0.2">
      <c r="A28" s="56" t="s">
        <v>353</v>
      </c>
      <c r="B28" s="56">
        <v>1200000</v>
      </c>
      <c r="C28" s="56">
        <v>1700000</v>
      </c>
      <c r="D28" s="56">
        <v>300000</v>
      </c>
      <c r="E28" s="56">
        <v>1644096</v>
      </c>
      <c r="F28" s="56" t="s">
        <v>502</v>
      </c>
      <c r="G28" s="56">
        <v>55904</v>
      </c>
    </row>
    <row r="29" spans="1:7" x14ac:dyDescent="0.2">
      <c r="A29" s="56" t="s">
        <v>355</v>
      </c>
      <c r="B29" s="56">
        <v>41891000</v>
      </c>
      <c r="C29" s="56">
        <v>29776000</v>
      </c>
      <c r="D29" s="56">
        <v>2106236</v>
      </c>
      <c r="E29" s="56">
        <v>22828253</v>
      </c>
      <c r="F29" s="56" t="s">
        <v>503</v>
      </c>
      <c r="G29" s="56">
        <v>6947747</v>
      </c>
    </row>
    <row r="30" spans="1:7" x14ac:dyDescent="0.2">
      <c r="A30" s="56" t="s">
        <v>357</v>
      </c>
      <c r="B30" s="56">
        <v>41891000</v>
      </c>
      <c r="C30" s="56">
        <v>29776000</v>
      </c>
      <c r="D30" s="56">
        <v>90013</v>
      </c>
      <c r="E30" s="56">
        <v>552426</v>
      </c>
      <c r="F30" s="56" t="s">
        <v>504</v>
      </c>
      <c r="G30" s="56">
        <v>6395321</v>
      </c>
    </row>
    <row r="31" spans="1:7" x14ac:dyDescent="0.2">
      <c r="A31" s="56" t="s">
        <v>359</v>
      </c>
      <c r="B31" s="56">
        <v>280000</v>
      </c>
      <c r="C31" s="56">
        <v>2780000</v>
      </c>
      <c r="D31" s="56">
        <v>126347</v>
      </c>
      <c r="E31" s="56">
        <v>2028272</v>
      </c>
      <c r="F31" s="56" t="s">
        <v>505</v>
      </c>
      <c r="G31" s="56">
        <v>751728</v>
      </c>
    </row>
    <row r="32" spans="1:7" x14ac:dyDescent="0.2">
      <c r="A32" s="56" t="s">
        <v>361</v>
      </c>
      <c r="B32" s="56">
        <v>39700000</v>
      </c>
      <c r="C32" s="56">
        <v>38700000</v>
      </c>
      <c r="D32" s="56">
        <v>1518435</v>
      </c>
      <c r="E32" s="56">
        <v>25782878</v>
      </c>
      <c r="F32" s="56" t="s">
        <v>506</v>
      </c>
      <c r="G32" s="56">
        <v>12917122</v>
      </c>
    </row>
    <row r="33" spans="1:7" x14ac:dyDescent="0.2">
      <c r="A33" s="56" t="s">
        <v>365</v>
      </c>
      <c r="B33" s="56">
        <v>1500000</v>
      </c>
      <c r="C33" s="56">
        <v>1500000</v>
      </c>
      <c r="D33" s="56">
        <v>0</v>
      </c>
      <c r="E33" s="56">
        <v>336204</v>
      </c>
      <c r="F33" s="56" t="s">
        <v>507</v>
      </c>
      <c r="G33" s="56">
        <v>1163796</v>
      </c>
    </row>
    <row r="34" spans="1:7" x14ac:dyDescent="0.2">
      <c r="A34" s="56" t="s">
        <v>508</v>
      </c>
      <c r="B34" s="56">
        <v>0</v>
      </c>
      <c r="C34" s="56">
        <v>55000</v>
      </c>
      <c r="D34" s="56">
        <v>0</v>
      </c>
      <c r="E34" s="56">
        <v>54120</v>
      </c>
      <c r="F34" s="56" t="s">
        <v>509</v>
      </c>
      <c r="G34" s="56">
        <v>880</v>
      </c>
    </row>
    <row r="35" spans="1:7" x14ac:dyDescent="0.2">
      <c r="A35" s="56" t="s">
        <v>510</v>
      </c>
      <c r="B35" s="56">
        <v>1000000</v>
      </c>
      <c r="C35" s="56">
        <v>500000</v>
      </c>
      <c r="D35" s="56">
        <v>47243</v>
      </c>
      <c r="E35" s="56">
        <v>47243</v>
      </c>
      <c r="F35" s="56" t="s">
        <v>511</v>
      </c>
      <c r="G35" s="56">
        <v>452757</v>
      </c>
    </row>
    <row r="36" spans="1:7" x14ac:dyDescent="0.2">
      <c r="A36" s="56" t="s">
        <v>370</v>
      </c>
      <c r="B36" s="56">
        <v>2071000</v>
      </c>
      <c r="C36" s="56">
        <v>5327000</v>
      </c>
      <c r="D36" s="56">
        <v>0</v>
      </c>
      <c r="E36" s="56">
        <v>4492905</v>
      </c>
      <c r="F36" s="56" t="s">
        <v>512</v>
      </c>
      <c r="G36" s="56">
        <v>834095</v>
      </c>
    </row>
    <row r="37" spans="1:7" x14ac:dyDescent="0.2">
      <c r="A37" s="56" t="s">
        <v>372</v>
      </c>
      <c r="B37" s="56">
        <v>829000</v>
      </c>
      <c r="C37" s="56">
        <v>1573000</v>
      </c>
      <c r="D37" s="56">
        <v>12757</v>
      </c>
      <c r="E37" s="56">
        <v>1225841</v>
      </c>
      <c r="F37" s="56" t="s">
        <v>513</v>
      </c>
      <c r="G37" s="56">
        <v>347159</v>
      </c>
    </row>
    <row r="38" spans="1:7" x14ac:dyDescent="0.2">
      <c r="A38" s="56" t="s">
        <v>374</v>
      </c>
      <c r="B38" s="56">
        <v>2760000</v>
      </c>
      <c r="C38" s="56">
        <v>2760000</v>
      </c>
      <c r="D38" s="56">
        <v>0</v>
      </c>
      <c r="E38" s="56">
        <v>2271800</v>
      </c>
      <c r="F38" s="56" t="s">
        <v>514</v>
      </c>
      <c r="G38" s="56">
        <v>488200</v>
      </c>
    </row>
    <row r="39" spans="1:7" x14ac:dyDescent="0.2">
      <c r="A39" s="56" t="s">
        <v>515</v>
      </c>
      <c r="B39" s="56">
        <v>2760000</v>
      </c>
      <c r="C39" s="56">
        <v>2760000</v>
      </c>
      <c r="D39" s="56">
        <v>31600</v>
      </c>
      <c r="E39" s="56">
        <v>284400</v>
      </c>
      <c r="F39" s="56" t="s">
        <v>516</v>
      </c>
      <c r="G39" s="56">
        <v>203800</v>
      </c>
    </row>
    <row r="40" spans="1:7" x14ac:dyDescent="0.2">
      <c r="A40" s="56" t="s">
        <v>426</v>
      </c>
      <c r="B40" s="56">
        <v>2760000</v>
      </c>
      <c r="C40" s="56">
        <v>2760000</v>
      </c>
      <c r="D40" s="56">
        <v>0</v>
      </c>
      <c r="E40" s="56">
        <v>1013028</v>
      </c>
      <c r="F40" s="56" t="s">
        <v>517</v>
      </c>
      <c r="G40" s="56">
        <v>-809228</v>
      </c>
    </row>
    <row r="41" spans="1:7" x14ac:dyDescent="0.2">
      <c r="A41" s="56" t="s">
        <v>518</v>
      </c>
      <c r="B41" s="56">
        <v>2760000</v>
      </c>
      <c r="C41" s="56">
        <v>2760000</v>
      </c>
      <c r="D41" s="56">
        <v>0</v>
      </c>
      <c r="E41" s="56">
        <v>71868</v>
      </c>
      <c r="F41" s="56" t="s">
        <v>519</v>
      </c>
      <c r="G41" s="56">
        <v>-881096</v>
      </c>
    </row>
    <row r="42" spans="1:7" x14ac:dyDescent="0.2">
      <c r="A42" s="56" t="s">
        <v>428</v>
      </c>
      <c r="B42" s="56">
        <v>11300000</v>
      </c>
      <c r="C42" s="56">
        <v>11300000</v>
      </c>
      <c r="D42" s="56">
        <v>601263</v>
      </c>
      <c r="E42" s="56">
        <v>8385184</v>
      </c>
      <c r="F42" s="56" t="s">
        <v>520</v>
      </c>
      <c r="G42" s="56">
        <v>2914816</v>
      </c>
    </row>
    <row r="43" spans="1:7" x14ac:dyDescent="0.2">
      <c r="A43" s="56" t="s">
        <v>377</v>
      </c>
      <c r="B43" s="56">
        <v>20000000</v>
      </c>
      <c r="C43" s="56">
        <v>20000000</v>
      </c>
      <c r="D43" s="56">
        <v>10225598</v>
      </c>
      <c r="E43" s="56">
        <v>22438070</v>
      </c>
      <c r="F43" s="56" t="s">
        <v>521</v>
      </c>
      <c r="G43" s="56">
        <v>-2438070</v>
      </c>
    </row>
    <row r="44" spans="1:7" x14ac:dyDescent="0.2">
      <c r="A44" s="56" t="s">
        <v>431</v>
      </c>
      <c r="B44" s="56">
        <v>20000000</v>
      </c>
      <c r="C44" s="56">
        <v>20000000</v>
      </c>
      <c r="D44" s="56">
        <v>0</v>
      </c>
      <c r="E44" s="56">
        <v>66227</v>
      </c>
      <c r="F44" s="56" t="s">
        <v>522</v>
      </c>
      <c r="G44" s="56">
        <v>-2504297</v>
      </c>
    </row>
    <row r="45" spans="1:7" x14ac:dyDescent="0.2">
      <c r="A45" s="56" t="s">
        <v>379</v>
      </c>
      <c r="B45" s="56">
        <v>1100000</v>
      </c>
      <c r="C45" s="56">
        <v>1100000</v>
      </c>
      <c r="D45" s="56">
        <v>0</v>
      </c>
      <c r="E45" s="56">
        <v>72460</v>
      </c>
      <c r="F45" s="56" t="s">
        <v>523</v>
      </c>
      <c r="G45" s="56">
        <v>1027540</v>
      </c>
    </row>
    <row r="46" spans="1:7" x14ac:dyDescent="0.2">
      <c r="A46" s="56" t="s">
        <v>380</v>
      </c>
      <c r="B46" s="56">
        <v>1100000</v>
      </c>
      <c r="C46" s="56">
        <v>1100000</v>
      </c>
      <c r="D46" s="56">
        <v>0</v>
      </c>
      <c r="E46" s="56">
        <v>469209</v>
      </c>
      <c r="F46" s="56" t="s">
        <v>524</v>
      </c>
      <c r="G46" s="56">
        <v>558331</v>
      </c>
    </row>
    <row r="47" spans="1:7" x14ac:dyDescent="0.2">
      <c r="A47" s="56" t="s">
        <v>435</v>
      </c>
      <c r="B47" s="56">
        <v>161000000</v>
      </c>
      <c r="C47" s="56">
        <v>161000000</v>
      </c>
      <c r="D47" s="56">
        <v>6392005</v>
      </c>
      <c r="E47" s="56">
        <v>120165964</v>
      </c>
      <c r="F47" s="56" t="s">
        <v>525</v>
      </c>
      <c r="G47" s="56">
        <v>40834036</v>
      </c>
    </row>
    <row r="48" spans="1:7" x14ac:dyDescent="0.2">
      <c r="A48" s="56" t="s">
        <v>381</v>
      </c>
      <c r="B48" s="56">
        <v>5440000</v>
      </c>
      <c r="C48" s="56">
        <v>5440000</v>
      </c>
      <c r="D48" s="56">
        <v>89428</v>
      </c>
      <c r="E48" s="56">
        <v>3229259</v>
      </c>
      <c r="F48" s="56" t="s">
        <v>526</v>
      </c>
      <c r="G48" s="56">
        <v>2210741</v>
      </c>
    </row>
    <row r="49" spans="1:7" x14ac:dyDescent="0.2">
      <c r="A49" s="56" t="s">
        <v>384</v>
      </c>
      <c r="B49" s="56">
        <v>0</v>
      </c>
      <c r="C49" s="56">
        <v>0</v>
      </c>
      <c r="D49" s="56">
        <v>0</v>
      </c>
      <c r="E49" s="56">
        <v>35</v>
      </c>
      <c r="F49" s="56" t="s">
        <v>303</v>
      </c>
      <c r="G49" s="56">
        <v>-35</v>
      </c>
    </row>
    <row r="50" spans="1:7" x14ac:dyDescent="0.2">
      <c r="A50" s="56" t="s">
        <v>385</v>
      </c>
      <c r="B50" s="56">
        <v>1600000</v>
      </c>
      <c r="C50" s="56">
        <v>1600000</v>
      </c>
      <c r="D50" s="56">
        <v>0</v>
      </c>
      <c r="E50" s="56">
        <v>2753</v>
      </c>
      <c r="F50" s="56" t="s">
        <v>527</v>
      </c>
      <c r="G50" s="56">
        <v>1597247</v>
      </c>
    </row>
    <row r="51" spans="1:7" x14ac:dyDescent="0.2">
      <c r="A51" s="56" t="s">
        <v>528</v>
      </c>
      <c r="B51" s="56">
        <v>1600000</v>
      </c>
      <c r="C51" s="56">
        <v>1600000</v>
      </c>
      <c r="D51" s="56">
        <v>0</v>
      </c>
      <c r="E51" s="56">
        <v>10000</v>
      </c>
      <c r="F51" s="56" t="s">
        <v>529</v>
      </c>
      <c r="G51" s="56">
        <v>1587247</v>
      </c>
    </row>
    <row r="52" spans="1:7" x14ac:dyDescent="0.2">
      <c r="A52" s="56" t="s">
        <v>439</v>
      </c>
      <c r="B52" s="56">
        <v>1600000</v>
      </c>
      <c r="C52" s="56">
        <v>1600000</v>
      </c>
      <c r="D52" s="56">
        <v>58447</v>
      </c>
      <c r="E52" s="56">
        <v>277420</v>
      </c>
      <c r="F52" s="56" t="s">
        <v>530</v>
      </c>
      <c r="G52" s="56">
        <v>1309827</v>
      </c>
    </row>
    <row r="53" spans="1:7" x14ac:dyDescent="0.2">
      <c r="A53" s="56" t="s">
        <v>386</v>
      </c>
      <c r="B53" s="56">
        <v>1792000</v>
      </c>
      <c r="C53" s="56">
        <v>32889596</v>
      </c>
      <c r="D53" s="56">
        <v>0</v>
      </c>
      <c r="E53" s="56">
        <v>32889596</v>
      </c>
      <c r="F53" s="56" t="s">
        <v>387</v>
      </c>
      <c r="G53" s="56">
        <v>0</v>
      </c>
    </row>
    <row r="54" spans="1:7" x14ac:dyDescent="0.2">
      <c r="A54" s="56" t="s">
        <v>388</v>
      </c>
      <c r="B54" s="56">
        <v>375776000</v>
      </c>
      <c r="C54" s="56">
        <v>379275404</v>
      </c>
      <c r="D54" s="56">
        <v>0</v>
      </c>
      <c r="E54" s="56">
        <v>279867102</v>
      </c>
      <c r="F54" s="56" t="s">
        <v>531</v>
      </c>
      <c r="G54" s="56">
        <v>99408302</v>
      </c>
    </row>
  </sheetData>
  <sheetProtection selectLockedCells="1" selectUnlockedCells="1"/>
  <mergeCells count="2">
    <mergeCell ref="A1:B1"/>
    <mergeCell ref="E1:G1"/>
  </mergeCells>
  <pageMargins left="0.78749999999999998" right="0.78749999999999998" top="1.0249999999999999" bottom="1.1638888888888888" header="0.78749999999999998" footer="0.78749999999999998"/>
  <pageSetup paperSize="9" orientation="portrait" useFirstPageNumber="1" horizontalDpi="300" verticalDpi="300"/>
  <headerFooter alignWithMargins="0">
    <oddHeader>&amp;CPénzforgalmi info</oddHeader>
    <oddFooter>&amp;Coldal: &amp;P/&amp;N
exportálva: 2024-09-10 15:28 ( MP)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5ABBF-4E89-4257-B758-CDF162A0A063}">
  <dimension ref="A1:AV35"/>
  <sheetViews>
    <sheetView zoomScaleNormal="100" workbookViewId="0">
      <selection activeCell="AI3" sqref="AI3:AU3"/>
    </sheetView>
  </sheetViews>
  <sheetFormatPr defaultColWidth="9" defaultRowHeight="12.75" x14ac:dyDescent="0.2"/>
  <cols>
    <col min="1" max="1" width="7.140625" style="77" customWidth="1"/>
    <col min="2" max="6" width="3.28515625" style="77" customWidth="1"/>
    <col min="7" max="7" width="3.85546875" style="77" customWidth="1"/>
    <col min="8" max="11" width="3.28515625" style="77" customWidth="1"/>
    <col min="12" max="12" width="3.85546875" style="77" customWidth="1"/>
    <col min="13" max="47" width="3.28515625" style="77" customWidth="1"/>
    <col min="48" max="256" width="9" style="77"/>
    <col min="257" max="257" width="7.140625" style="77" customWidth="1"/>
    <col min="258" max="262" width="3.28515625" style="77" customWidth="1"/>
    <col min="263" max="263" width="3.85546875" style="77" customWidth="1"/>
    <col min="264" max="267" width="3.28515625" style="77" customWidth="1"/>
    <col min="268" max="268" width="3.85546875" style="77" customWidth="1"/>
    <col min="269" max="303" width="3.28515625" style="77" customWidth="1"/>
    <col min="304" max="512" width="9" style="77"/>
    <col min="513" max="513" width="7.140625" style="77" customWidth="1"/>
    <col min="514" max="518" width="3.28515625" style="77" customWidth="1"/>
    <col min="519" max="519" width="3.85546875" style="77" customWidth="1"/>
    <col min="520" max="523" width="3.28515625" style="77" customWidth="1"/>
    <col min="524" max="524" width="3.85546875" style="77" customWidth="1"/>
    <col min="525" max="559" width="3.28515625" style="77" customWidth="1"/>
    <col min="560" max="768" width="9" style="77"/>
    <col min="769" max="769" width="7.140625" style="77" customWidth="1"/>
    <col min="770" max="774" width="3.28515625" style="77" customWidth="1"/>
    <col min="775" max="775" width="3.85546875" style="77" customWidth="1"/>
    <col min="776" max="779" width="3.28515625" style="77" customWidth="1"/>
    <col min="780" max="780" width="3.85546875" style="77" customWidth="1"/>
    <col min="781" max="815" width="3.28515625" style="77" customWidth="1"/>
    <col min="816" max="1024" width="9" style="77"/>
    <col min="1025" max="1025" width="7.140625" style="77" customWidth="1"/>
    <col min="1026" max="1030" width="3.28515625" style="77" customWidth="1"/>
    <col min="1031" max="1031" width="3.85546875" style="77" customWidth="1"/>
    <col min="1032" max="1035" width="3.28515625" style="77" customWidth="1"/>
    <col min="1036" max="1036" width="3.85546875" style="77" customWidth="1"/>
    <col min="1037" max="1071" width="3.28515625" style="77" customWidth="1"/>
    <col min="1072" max="1280" width="9" style="77"/>
    <col min="1281" max="1281" width="7.140625" style="77" customWidth="1"/>
    <col min="1282" max="1286" width="3.28515625" style="77" customWidth="1"/>
    <col min="1287" max="1287" width="3.85546875" style="77" customWidth="1"/>
    <col min="1288" max="1291" width="3.28515625" style="77" customWidth="1"/>
    <col min="1292" max="1292" width="3.85546875" style="77" customWidth="1"/>
    <col min="1293" max="1327" width="3.28515625" style="77" customWidth="1"/>
    <col min="1328" max="1536" width="9" style="77"/>
    <col min="1537" max="1537" width="7.140625" style="77" customWidth="1"/>
    <col min="1538" max="1542" width="3.28515625" style="77" customWidth="1"/>
    <col min="1543" max="1543" width="3.85546875" style="77" customWidth="1"/>
    <col min="1544" max="1547" width="3.28515625" style="77" customWidth="1"/>
    <col min="1548" max="1548" width="3.85546875" style="77" customWidth="1"/>
    <col min="1549" max="1583" width="3.28515625" style="77" customWidth="1"/>
    <col min="1584" max="1792" width="9" style="77"/>
    <col min="1793" max="1793" width="7.140625" style="77" customWidth="1"/>
    <col min="1794" max="1798" width="3.28515625" style="77" customWidth="1"/>
    <col min="1799" max="1799" width="3.85546875" style="77" customWidth="1"/>
    <col min="1800" max="1803" width="3.28515625" style="77" customWidth="1"/>
    <col min="1804" max="1804" width="3.85546875" style="77" customWidth="1"/>
    <col min="1805" max="1839" width="3.28515625" style="77" customWidth="1"/>
    <col min="1840" max="2048" width="9" style="77"/>
    <col min="2049" max="2049" width="7.140625" style="77" customWidth="1"/>
    <col min="2050" max="2054" width="3.28515625" style="77" customWidth="1"/>
    <col min="2055" max="2055" width="3.85546875" style="77" customWidth="1"/>
    <col min="2056" max="2059" width="3.28515625" style="77" customWidth="1"/>
    <col min="2060" max="2060" width="3.85546875" style="77" customWidth="1"/>
    <col min="2061" max="2095" width="3.28515625" style="77" customWidth="1"/>
    <col min="2096" max="2304" width="9" style="77"/>
    <col min="2305" max="2305" width="7.140625" style="77" customWidth="1"/>
    <col min="2306" max="2310" width="3.28515625" style="77" customWidth="1"/>
    <col min="2311" max="2311" width="3.85546875" style="77" customWidth="1"/>
    <col min="2312" max="2315" width="3.28515625" style="77" customWidth="1"/>
    <col min="2316" max="2316" width="3.85546875" style="77" customWidth="1"/>
    <col min="2317" max="2351" width="3.28515625" style="77" customWidth="1"/>
    <col min="2352" max="2560" width="9" style="77"/>
    <col min="2561" max="2561" width="7.140625" style="77" customWidth="1"/>
    <col min="2562" max="2566" width="3.28515625" style="77" customWidth="1"/>
    <col min="2567" max="2567" width="3.85546875" style="77" customWidth="1"/>
    <col min="2568" max="2571" width="3.28515625" style="77" customWidth="1"/>
    <col min="2572" max="2572" width="3.85546875" style="77" customWidth="1"/>
    <col min="2573" max="2607" width="3.28515625" style="77" customWidth="1"/>
    <col min="2608" max="2816" width="9" style="77"/>
    <col min="2817" max="2817" width="7.140625" style="77" customWidth="1"/>
    <col min="2818" max="2822" width="3.28515625" style="77" customWidth="1"/>
    <col min="2823" max="2823" width="3.85546875" style="77" customWidth="1"/>
    <col min="2824" max="2827" width="3.28515625" style="77" customWidth="1"/>
    <col min="2828" max="2828" width="3.85546875" style="77" customWidth="1"/>
    <col min="2829" max="2863" width="3.28515625" style="77" customWidth="1"/>
    <col min="2864" max="3072" width="9" style="77"/>
    <col min="3073" max="3073" width="7.140625" style="77" customWidth="1"/>
    <col min="3074" max="3078" width="3.28515625" style="77" customWidth="1"/>
    <col min="3079" max="3079" width="3.85546875" style="77" customWidth="1"/>
    <col min="3080" max="3083" width="3.28515625" style="77" customWidth="1"/>
    <col min="3084" max="3084" width="3.85546875" style="77" customWidth="1"/>
    <col min="3085" max="3119" width="3.28515625" style="77" customWidth="1"/>
    <col min="3120" max="3328" width="9" style="77"/>
    <col min="3329" max="3329" width="7.140625" style="77" customWidth="1"/>
    <col min="3330" max="3334" width="3.28515625" style="77" customWidth="1"/>
    <col min="3335" max="3335" width="3.85546875" style="77" customWidth="1"/>
    <col min="3336" max="3339" width="3.28515625" style="77" customWidth="1"/>
    <col min="3340" max="3340" width="3.85546875" style="77" customWidth="1"/>
    <col min="3341" max="3375" width="3.28515625" style="77" customWidth="1"/>
    <col min="3376" max="3584" width="9" style="77"/>
    <col min="3585" max="3585" width="7.140625" style="77" customWidth="1"/>
    <col min="3586" max="3590" width="3.28515625" style="77" customWidth="1"/>
    <col min="3591" max="3591" width="3.85546875" style="77" customWidth="1"/>
    <col min="3592" max="3595" width="3.28515625" style="77" customWidth="1"/>
    <col min="3596" max="3596" width="3.85546875" style="77" customWidth="1"/>
    <col min="3597" max="3631" width="3.28515625" style="77" customWidth="1"/>
    <col min="3632" max="3840" width="9" style="77"/>
    <col min="3841" max="3841" width="7.140625" style="77" customWidth="1"/>
    <col min="3842" max="3846" width="3.28515625" style="77" customWidth="1"/>
    <col min="3847" max="3847" width="3.85546875" style="77" customWidth="1"/>
    <col min="3848" max="3851" width="3.28515625" style="77" customWidth="1"/>
    <col min="3852" max="3852" width="3.85546875" style="77" customWidth="1"/>
    <col min="3853" max="3887" width="3.28515625" style="77" customWidth="1"/>
    <col min="3888" max="4096" width="9" style="77"/>
    <col min="4097" max="4097" width="7.140625" style="77" customWidth="1"/>
    <col min="4098" max="4102" width="3.28515625" style="77" customWidth="1"/>
    <col min="4103" max="4103" width="3.85546875" style="77" customWidth="1"/>
    <col min="4104" max="4107" width="3.28515625" style="77" customWidth="1"/>
    <col min="4108" max="4108" width="3.85546875" style="77" customWidth="1"/>
    <col min="4109" max="4143" width="3.28515625" style="77" customWidth="1"/>
    <col min="4144" max="4352" width="9" style="77"/>
    <col min="4353" max="4353" width="7.140625" style="77" customWidth="1"/>
    <col min="4354" max="4358" width="3.28515625" style="77" customWidth="1"/>
    <col min="4359" max="4359" width="3.85546875" style="77" customWidth="1"/>
    <col min="4360" max="4363" width="3.28515625" style="77" customWidth="1"/>
    <col min="4364" max="4364" width="3.85546875" style="77" customWidth="1"/>
    <col min="4365" max="4399" width="3.28515625" style="77" customWidth="1"/>
    <col min="4400" max="4608" width="9" style="77"/>
    <col min="4609" max="4609" width="7.140625" style="77" customWidth="1"/>
    <col min="4610" max="4614" width="3.28515625" style="77" customWidth="1"/>
    <col min="4615" max="4615" width="3.85546875" style="77" customWidth="1"/>
    <col min="4616" max="4619" width="3.28515625" style="77" customWidth="1"/>
    <col min="4620" max="4620" width="3.85546875" style="77" customWidth="1"/>
    <col min="4621" max="4655" width="3.28515625" style="77" customWidth="1"/>
    <col min="4656" max="4864" width="9" style="77"/>
    <col min="4865" max="4865" width="7.140625" style="77" customWidth="1"/>
    <col min="4866" max="4870" width="3.28515625" style="77" customWidth="1"/>
    <col min="4871" max="4871" width="3.85546875" style="77" customWidth="1"/>
    <col min="4872" max="4875" width="3.28515625" style="77" customWidth="1"/>
    <col min="4876" max="4876" width="3.85546875" style="77" customWidth="1"/>
    <col min="4877" max="4911" width="3.28515625" style="77" customWidth="1"/>
    <col min="4912" max="5120" width="9" style="77"/>
    <col min="5121" max="5121" width="7.140625" style="77" customWidth="1"/>
    <col min="5122" max="5126" width="3.28515625" style="77" customWidth="1"/>
    <col min="5127" max="5127" width="3.85546875" style="77" customWidth="1"/>
    <col min="5128" max="5131" width="3.28515625" style="77" customWidth="1"/>
    <col min="5132" max="5132" width="3.85546875" style="77" customWidth="1"/>
    <col min="5133" max="5167" width="3.28515625" style="77" customWidth="1"/>
    <col min="5168" max="5376" width="9" style="77"/>
    <col min="5377" max="5377" width="7.140625" style="77" customWidth="1"/>
    <col min="5378" max="5382" width="3.28515625" style="77" customWidth="1"/>
    <col min="5383" max="5383" width="3.85546875" style="77" customWidth="1"/>
    <col min="5384" max="5387" width="3.28515625" style="77" customWidth="1"/>
    <col min="5388" max="5388" width="3.85546875" style="77" customWidth="1"/>
    <col min="5389" max="5423" width="3.28515625" style="77" customWidth="1"/>
    <col min="5424" max="5632" width="9" style="77"/>
    <col min="5633" max="5633" width="7.140625" style="77" customWidth="1"/>
    <col min="5634" max="5638" width="3.28515625" style="77" customWidth="1"/>
    <col min="5639" max="5639" width="3.85546875" style="77" customWidth="1"/>
    <col min="5640" max="5643" width="3.28515625" style="77" customWidth="1"/>
    <col min="5644" max="5644" width="3.85546875" style="77" customWidth="1"/>
    <col min="5645" max="5679" width="3.28515625" style="77" customWidth="1"/>
    <col min="5680" max="5888" width="9" style="77"/>
    <col min="5889" max="5889" width="7.140625" style="77" customWidth="1"/>
    <col min="5890" max="5894" width="3.28515625" style="77" customWidth="1"/>
    <col min="5895" max="5895" width="3.85546875" style="77" customWidth="1"/>
    <col min="5896" max="5899" width="3.28515625" style="77" customWidth="1"/>
    <col min="5900" max="5900" width="3.85546875" style="77" customWidth="1"/>
    <col min="5901" max="5935" width="3.28515625" style="77" customWidth="1"/>
    <col min="5936" max="6144" width="9" style="77"/>
    <col min="6145" max="6145" width="7.140625" style="77" customWidth="1"/>
    <col min="6146" max="6150" width="3.28515625" style="77" customWidth="1"/>
    <col min="6151" max="6151" width="3.85546875" style="77" customWidth="1"/>
    <col min="6152" max="6155" width="3.28515625" style="77" customWidth="1"/>
    <col min="6156" max="6156" width="3.85546875" style="77" customWidth="1"/>
    <col min="6157" max="6191" width="3.28515625" style="77" customWidth="1"/>
    <col min="6192" max="6400" width="9" style="77"/>
    <col min="6401" max="6401" width="7.140625" style="77" customWidth="1"/>
    <col min="6402" max="6406" width="3.28515625" style="77" customWidth="1"/>
    <col min="6407" max="6407" width="3.85546875" style="77" customWidth="1"/>
    <col min="6408" max="6411" width="3.28515625" style="77" customWidth="1"/>
    <col min="6412" max="6412" width="3.85546875" style="77" customWidth="1"/>
    <col min="6413" max="6447" width="3.28515625" style="77" customWidth="1"/>
    <col min="6448" max="6656" width="9" style="77"/>
    <col min="6657" max="6657" width="7.140625" style="77" customWidth="1"/>
    <col min="6658" max="6662" width="3.28515625" style="77" customWidth="1"/>
    <col min="6663" max="6663" width="3.85546875" style="77" customWidth="1"/>
    <col min="6664" max="6667" width="3.28515625" style="77" customWidth="1"/>
    <col min="6668" max="6668" width="3.85546875" style="77" customWidth="1"/>
    <col min="6669" max="6703" width="3.28515625" style="77" customWidth="1"/>
    <col min="6704" max="6912" width="9" style="77"/>
    <col min="6913" max="6913" width="7.140625" style="77" customWidth="1"/>
    <col min="6914" max="6918" width="3.28515625" style="77" customWidth="1"/>
    <col min="6919" max="6919" width="3.85546875" style="77" customWidth="1"/>
    <col min="6920" max="6923" width="3.28515625" style="77" customWidth="1"/>
    <col min="6924" max="6924" width="3.85546875" style="77" customWidth="1"/>
    <col min="6925" max="6959" width="3.28515625" style="77" customWidth="1"/>
    <col min="6960" max="7168" width="9" style="77"/>
    <col min="7169" max="7169" width="7.140625" style="77" customWidth="1"/>
    <col min="7170" max="7174" width="3.28515625" style="77" customWidth="1"/>
    <col min="7175" max="7175" width="3.85546875" style="77" customWidth="1"/>
    <col min="7176" max="7179" width="3.28515625" style="77" customWidth="1"/>
    <col min="7180" max="7180" width="3.85546875" style="77" customWidth="1"/>
    <col min="7181" max="7215" width="3.28515625" style="77" customWidth="1"/>
    <col min="7216" max="7424" width="9" style="77"/>
    <col min="7425" max="7425" width="7.140625" style="77" customWidth="1"/>
    <col min="7426" max="7430" width="3.28515625" style="77" customWidth="1"/>
    <col min="7431" max="7431" width="3.85546875" style="77" customWidth="1"/>
    <col min="7432" max="7435" width="3.28515625" style="77" customWidth="1"/>
    <col min="7436" max="7436" width="3.85546875" style="77" customWidth="1"/>
    <col min="7437" max="7471" width="3.28515625" style="77" customWidth="1"/>
    <col min="7472" max="7680" width="9" style="77"/>
    <col min="7681" max="7681" width="7.140625" style="77" customWidth="1"/>
    <col min="7682" max="7686" width="3.28515625" style="77" customWidth="1"/>
    <col min="7687" max="7687" width="3.85546875" style="77" customWidth="1"/>
    <col min="7688" max="7691" width="3.28515625" style="77" customWidth="1"/>
    <col min="7692" max="7692" width="3.85546875" style="77" customWidth="1"/>
    <col min="7693" max="7727" width="3.28515625" style="77" customWidth="1"/>
    <col min="7728" max="7936" width="9" style="77"/>
    <col min="7937" max="7937" width="7.140625" style="77" customWidth="1"/>
    <col min="7938" max="7942" width="3.28515625" style="77" customWidth="1"/>
    <col min="7943" max="7943" width="3.85546875" style="77" customWidth="1"/>
    <col min="7944" max="7947" width="3.28515625" style="77" customWidth="1"/>
    <col min="7948" max="7948" width="3.85546875" style="77" customWidth="1"/>
    <col min="7949" max="7983" width="3.28515625" style="77" customWidth="1"/>
    <col min="7984" max="8192" width="9" style="77"/>
    <col min="8193" max="8193" width="7.140625" style="77" customWidth="1"/>
    <col min="8194" max="8198" width="3.28515625" style="77" customWidth="1"/>
    <col min="8199" max="8199" width="3.85546875" style="77" customWidth="1"/>
    <col min="8200" max="8203" width="3.28515625" style="77" customWidth="1"/>
    <col min="8204" max="8204" width="3.85546875" style="77" customWidth="1"/>
    <col min="8205" max="8239" width="3.28515625" style="77" customWidth="1"/>
    <col min="8240" max="8448" width="9" style="77"/>
    <col min="8449" max="8449" width="7.140625" style="77" customWidth="1"/>
    <col min="8450" max="8454" width="3.28515625" style="77" customWidth="1"/>
    <col min="8455" max="8455" width="3.85546875" style="77" customWidth="1"/>
    <col min="8456" max="8459" width="3.28515625" style="77" customWidth="1"/>
    <col min="8460" max="8460" width="3.85546875" style="77" customWidth="1"/>
    <col min="8461" max="8495" width="3.28515625" style="77" customWidth="1"/>
    <col min="8496" max="8704" width="9" style="77"/>
    <col min="8705" max="8705" width="7.140625" style="77" customWidth="1"/>
    <col min="8706" max="8710" width="3.28515625" style="77" customWidth="1"/>
    <col min="8711" max="8711" width="3.85546875" style="77" customWidth="1"/>
    <col min="8712" max="8715" width="3.28515625" style="77" customWidth="1"/>
    <col min="8716" max="8716" width="3.85546875" style="77" customWidth="1"/>
    <col min="8717" max="8751" width="3.28515625" style="77" customWidth="1"/>
    <col min="8752" max="8960" width="9" style="77"/>
    <col min="8961" max="8961" width="7.140625" style="77" customWidth="1"/>
    <col min="8962" max="8966" width="3.28515625" style="77" customWidth="1"/>
    <col min="8967" max="8967" width="3.85546875" style="77" customWidth="1"/>
    <col min="8968" max="8971" width="3.28515625" style="77" customWidth="1"/>
    <col min="8972" max="8972" width="3.85546875" style="77" customWidth="1"/>
    <col min="8973" max="9007" width="3.28515625" style="77" customWidth="1"/>
    <col min="9008" max="9216" width="9" style="77"/>
    <col min="9217" max="9217" width="7.140625" style="77" customWidth="1"/>
    <col min="9218" max="9222" width="3.28515625" style="77" customWidth="1"/>
    <col min="9223" max="9223" width="3.85546875" style="77" customWidth="1"/>
    <col min="9224" max="9227" width="3.28515625" style="77" customWidth="1"/>
    <col min="9228" max="9228" width="3.85546875" style="77" customWidth="1"/>
    <col min="9229" max="9263" width="3.28515625" style="77" customWidth="1"/>
    <col min="9264" max="9472" width="9" style="77"/>
    <col min="9473" max="9473" width="7.140625" style="77" customWidth="1"/>
    <col min="9474" max="9478" width="3.28515625" style="77" customWidth="1"/>
    <col min="9479" max="9479" width="3.85546875" style="77" customWidth="1"/>
    <col min="9480" max="9483" width="3.28515625" style="77" customWidth="1"/>
    <col min="9484" max="9484" width="3.85546875" style="77" customWidth="1"/>
    <col min="9485" max="9519" width="3.28515625" style="77" customWidth="1"/>
    <col min="9520" max="9728" width="9" style="77"/>
    <col min="9729" max="9729" width="7.140625" style="77" customWidth="1"/>
    <col min="9730" max="9734" width="3.28515625" style="77" customWidth="1"/>
    <col min="9735" max="9735" width="3.85546875" style="77" customWidth="1"/>
    <col min="9736" max="9739" width="3.28515625" style="77" customWidth="1"/>
    <col min="9740" max="9740" width="3.85546875" style="77" customWidth="1"/>
    <col min="9741" max="9775" width="3.28515625" style="77" customWidth="1"/>
    <col min="9776" max="9984" width="9" style="77"/>
    <col min="9985" max="9985" width="7.140625" style="77" customWidth="1"/>
    <col min="9986" max="9990" width="3.28515625" style="77" customWidth="1"/>
    <col min="9991" max="9991" width="3.85546875" style="77" customWidth="1"/>
    <col min="9992" max="9995" width="3.28515625" style="77" customWidth="1"/>
    <col min="9996" max="9996" width="3.85546875" style="77" customWidth="1"/>
    <col min="9997" max="10031" width="3.28515625" style="77" customWidth="1"/>
    <col min="10032" max="10240" width="9" style="77"/>
    <col min="10241" max="10241" width="7.140625" style="77" customWidth="1"/>
    <col min="10242" max="10246" width="3.28515625" style="77" customWidth="1"/>
    <col min="10247" max="10247" width="3.85546875" style="77" customWidth="1"/>
    <col min="10248" max="10251" width="3.28515625" style="77" customWidth="1"/>
    <col min="10252" max="10252" width="3.85546875" style="77" customWidth="1"/>
    <col min="10253" max="10287" width="3.28515625" style="77" customWidth="1"/>
    <col min="10288" max="10496" width="9" style="77"/>
    <col min="10497" max="10497" width="7.140625" style="77" customWidth="1"/>
    <col min="10498" max="10502" width="3.28515625" style="77" customWidth="1"/>
    <col min="10503" max="10503" width="3.85546875" style="77" customWidth="1"/>
    <col min="10504" max="10507" width="3.28515625" style="77" customWidth="1"/>
    <col min="10508" max="10508" width="3.85546875" style="77" customWidth="1"/>
    <col min="10509" max="10543" width="3.28515625" style="77" customWidth="1"/>
    <col min="10544" max="10752" width="9" style="77"/>
    <col min="10753" max="10753" width="7.140625" style="77" customWidth="1"/>
    <col min="10754" max="10758" width="3.28515625" style="77" customWidth="1"/>
    <col min="10759" max="10759" width="3.85546875" style="77" customWidth="1"/>
    <col min="10760" max="10763" width="3.28515625" style="77" customWidth="1"/>
    <col min="10764" max="10764" width="3.85546875" style="77" customWidth="1"/>
    <col min="10765" max="10799" width="3.28515625" style="77" customWidth="1"/>
    <col min="10800" max="11008" width="9" style="77"/>
    <col min="11009" max="11009" width="7.140625" style="77" customWidth="1"/>
    <col min="11010" max="11014" width="3.28515625" style="77" customWidth="1"/>
    <col min="11015" max="11015" width="3.85546875" style="77" customWidth="1"/>
    <col min="11016" max="11019" width="3.28515625" style="77" customWidth="1"/>
    <col min="11020" max="11020" width="3.85546875" style="77" customWidth="1"/>
    <col min="11021" max="11055" width="3.28515625" style="77" customWidth="1"/>
    <col min="11056" max="11264" width="9" style="77"/>
    <col min="11265" max="11265" width="7.140625" style="77" customWidth="1"/>
    <col min="11266" max="11270" width="3.28515625" style="77" customWidth="1"/>
    <col min="11271" max="11271" width="3.85546875" style="77" customWidth="1"/>
    <col min="11272" max="11275" width="3.28515625" style="77" customWidth="1"/>
    <col min="11276" max="11276" width="3.85546875" style="77" customWidth="1"/>
    <col min="11277" max="11311" width="3.28515625" style="77" customWidth="1"/>
    <col min="11312" max="11520" width="9" style="77"/>
    <col min="11521" max="11521" width="7.140625" style="77" customWidth="1"/>
    <col min="11522" max="11526" width="3.28515625" style="77" customWidth="1"/>
    <col min="11527" max="11527" width="3.85546875" style="77" customWidth="1"/>
    <col min="11528" max="11531" width="3.28515625" style="77" customWidth="1"/>
    <col min="11532" max="11532" width="3.85546875" style="77" customWidth="1"/>
    <col min="11533" max="11567" width="3.28515625" style="77" customWidth="1"/>
    <col min="11568" max="11776" width="9" style="77"/>
    <col min="11777" max="11777" width="7.140625" style="77" customWidth="1"/>
    <col min="11778" max="11782" width="3.28515625" style="77" customWidth="1"/>
    <col min="11783" max="11783" width="3.85546875" style="77" customWidth="1"/>
    <col min="11784" max="11787" width="3.28515625" style="77" customWidth="1"/>
    <col min="11788" max="11788" width="3.85546875" style="77" customWidth="1"/>
    <col min="11789" max="11823" width="3.28515625" style="77" customWidth="1"/>
    <col min="11824" max="12032" width="9" style="77"/>
    <col min="12033" max="12033" width="7.140625" style="77" customWidth="1"/>
    <col min="12034" max="12038" width="3.28515625" style="77" customWidth="1"/>
    <col min="12039" max="12039" width="3.85546875" style="77" customWidth="1"/>
    <col min="12040" max="12043" width="3.28515625" style="77" customWidth="1"/>
    <col min="12044" max="12044" width="3.85546875" style="77" customWidth="1"/>
    <col min="12045" max="12079" width="3.28515625" style="77" customWidth="1"/>
    <col min="12080" max="12288" width="9" style="77"/>
    <col min="12289" max="12289" width="7.140625" style="77" customWidth="1"/>
    <col min="12290" max="12294" width="3.28515625" style="77" customWidth="1"/>
    <col min="12295" max="12295" width="3.85546875" style="77" customWidth="1"/>
    <col min="12296" max="12299" width="3.28515625" style="77" customWidth="1"/>
    <col min="12300" max="12300" width="3.85546875" style="77" customWidth="1"/>
    <col min="12301" max="12335" width="3.28515625" style="77" customWidth="1"/>
    <col min="12336" max="12544" width="9" style="77"/>
    <col min="12545" max="12545" width="7.140625" style="77" customWidth="1"/>
    <col min="12546" max="12550" width="3.28515625" style="77" customWidth="1"/>
    <col min="12551" max="12551" width="3.85546875" style="77" customWidth="1"/>
    <col min="12552" max="12555" width="3.28515625" style="77" customWidth="1"/>
    <col min="12556" max="12556" width="3.85546875" style="77" customWidth="1"/>
    <col min="12557" max="12591" width="3.28515625" style="77" customWidth="1"/>
    <col min="12592" max="12800" width="9" style="77"/>
    <col min="12801" max="12801" width="7.140625" style="77" customWidth="1"/>
    <col min="12802" max="12806" width="3.28515625" style="77" customWidth="1"/>
    <col min="12807" max="12807" width="3.85546875" style="77" customWidth="1"/>
    <col min="12808" max="12811" width="3.28515625" style="77" customWidth="1"/>
    <col min="12812" max="12812" width="3.85546875" style="77" customWidth="1"/>
    <col min="12813" max="12847" width="3.28515625" style="77" customWidth="1"/>
    <col min="12848" max="13056" width="9" style="77"/>
    <col min="13057" max="13057" width="7.140625" style="77" customWidth="1"/>
    <col min="13058" max="13062" width="3.28515625" style="77" customWidth="1"/>
    <col min="13063" max="13063" width="3.85546875" style="77" customWidth="1"/>
    <col min="13064" max="13067" width="3.28515625" style="77" customWidth="1"/>
    <col min="13068" max="13068" width="3.85546875" style="77" customWidth="1"/>
    <col min="13069" max="13103" width="3.28515625" style="77" customWidth="1"/>
    <col min="13104" max="13312" width="9" style="77"/>
    <col min="13313" max="13313" width="7.140625" style="77" customWidth="1"/>
    <col min="13314" max="13318" width="3.28515625" style="77" customWidth="1"/>
    <col min="13319" max="13319" width="3.85546875" style="77" customWidth="1"/>
    <col min="13320" max="13323" width="3.28515625" style="77" customWidth="1"/>
    <col min="13324" max="13324" width="3.85546875" style="77" customWidth="1"/>
    <col min="13325" max="13359" width="3.28515625" style="77" customWidth="1"/>
    <col min="13360" max="13568" width="9" style="77"/>
    <col min="13569" max="13569" width="7.140625" style="77" customWidth="1"/>
    <col min="13570" max="13574" width="3.28515625" style="77" customWidth="1"/>
    <col min="13575" max="13575" width="3.85546875" style="77" customWidth="1"/>
    <col min="13576" max="13579" width="3.28515625" style="77" customWidth="1"/>
    <col min="13580" max="13580" width="3.85546875" style="77" customWidth="1"/>
    <col min="13581" max="13615" width="3.28515625" style="77" customWidth="1"/>
    <col min="13616" max="13824" width="9" style="77"/>
    <col min="13825" max="13825" width="7.140625" style="77" customWidth="1"/>
    <col min="13826" max="13830" width="3.28515625" style="77" customWidth="1"/>
    <col min="13831" max="13831" width="3.85546875" style="77" customWidth="1"/>
    <col min="13832" max="13835" width="3.28515625" style="77" customWidth="1"/>
    <col min="13836" max="13836" width="3.85546875" style="77" customWidth="1"/>
    <col min="13837" max="13871" width="3.28515625" style="77" customWidth="1"/>
    <col min="13872" max="14080" width="9" style="77"/>
    <col min="14081" max="14081" width="7.140625" style="77" customWidth="1"/>
    <col min="14082" max="14086" width="3.28515625" style="77" customWidth="1"/>
    <col min="14087" max="14087" width="3.85546875" style="77" customWidth="1"/>
    <col min="14088" max="14091" width="3.28515625" style="77" customWidth="1"/>
    <col min="14092" max="14092" width="3.85546875" style="77" customWidth="1"/>
    <col min="14093" max="14127" width="3.28515625" style="77" customWidth="1"/>
    <col min="14128" max="14336" width="9" style="77"/>
    <col min="14337" max="14337" width="7.140625" style="77" customWidth="1"/>
    <col min="14338" max="14342" width="3.28515625" style="77" customWidth="1"/>
    <col min="14343" max="14343" width="3.85546875" style="77" customWidth="1"/>
    <col min="14344" max="14347" width="3.28515625" style="77" customWidth="1"/>
    <col min="14348" max="14348" width="3.85546875" style="77" customWidth="1"/>
    <col min="14349" max="14383" width="3.28515625" style="77" customWidth="1"/>
    <col min="14384" max="14592" width="9" style="77"/>
    <col min="14593" max="14593" width="7.140625" style="77" customWidth="1"/>
    <col min="14594" max="14598" width="3.28515625" style="77" customWidth="1"/>
    <col min="14599" max="14599" width="3.85546875" style="77" customWidth="1"/>
    <col min="14600" max="14603" width="3.28515625" style="77" customWidth="1"/>
    <col min="14604" max="14604" width="3.85546875" style="77" customWidth="1"/>
    <col min="14605" max="14639" width="3.28515625" style="77" customWidth="1"/>
    <col min="14640" max="14848" width="9" style="77"/>
    <col min="14849" max="14849" width="7.140625" style="77" customWidth="1"/>
    <col min="14850" max="14854" width="3.28515625" style="77" customWidth="1"/>
    <col min="14855" max="14855" width="3.85546875" style="77" customWidth="1"/>
    <col min="14856" max="14859" width="3.28515625" style="77" customWidth="1"/>
    <col min="14860" max="14860" width="3.85546875" style="77" customWidth="1"/>
    <col min="14861" max="14895" width="3.28515625" style="77" customWidth="1"/>
    <col min="14896" max="15104" width="9" style="77"/>
    <col min="15105" max="15105" width="7.140625" style="77" customWidth="1"/>
    <col min="15106" max="15110" width="3.28515625" style="77" customWidth="1"/>
    <col min="15111" max="15111" width="3.85546875" style="77" customWidth="1"/>
    <col min="15112" max="15115" width="3.28515625" style="77" customWidth="1"/>
    <col min="15116" max="15116" width="3.85546875" style="77" customWidth="1"/>
    <col min="15117" max="15151" width="3.28515625" style="77" customWidth="1"/>
    <col min="15152" max="15360" width="9" style="77"/>
    <col min="15361" max="15361" width="7.140625" style="77" customWidth="1"/>
    <col min="15362" max="15366" width="3.28515625" style="77" customWidth="1"/>
    <col min="15367" max="15367" width="3.85546875" style="77" customWidth="1"/>
    <col min="15368" max="15371" width="3.28515625" style="77" customWidth="1"/>
    <col min="15372" max="15372" width="3.85546875" style="77" customWidth="1"/>
    <col min="15373" max="15407" width="3.28515625" style="77" customWidth="1"/>
    <col min="15408" max="15616" width="9" style="77"/>
    <col min="15617" max="15617" width="7.140625" style="77" customWidth="1"/>
    <col min="15618" max="15622" width="3.28515625" style="77" customWidth="1"/>
    <col min="15623" max="15623" width="3.85546875" style="77" customWidth="1"/>
    <col min="15624" max="15627" width="3.28515625" style="77" customWidth="1"/>
    <col min="15628" max="15628" width="3.85546875" style="77" customWidth="1"/>
    <col min="15629" max="15663" width="3.28515625" style="77" customWidth="1"/>
    <col min="15664" max="15872" width="9" style="77"/>
    <col min="15873" max="15873" width="7.140625" style="77" customWidth="1"/>
    <col min="15874" max="15878" width="3.28515625" style="77" customWidth="1"/>
    <col min="15879" max="15879" width="3.85546875" style="77" customWidth="1"/>
    <col min="15880" max="15883" width="3.28515625" style="77" customWidth="1"/>
    <col min="15884" max="15884" width="3.85546875" style="77" customWidth="1"/>
    <col min="15885" max="15919" width="3.28515625" style="77" customWidth="1"/>
    <col min="15920" max="16128" width="9" style="77"/>
    <col min="16129" max="16129" width="7.140625" style="77" customWidth="1"/>
    <col min="16130" max="16134" width="3.28515625" style="77" customWidth="1"/>
    <col min="16135" max="16135" width="3.85546875" style="77" customWidth="1"/>
    <col min="16136" max="16139" width="3.28515625" style="77" customWidth="1"/>
    <col min="16140" max="16140" width="3.85546875" style="77" customWidth="1"/>
    <col min="16141" max="16175" width="3.28515625" style="77" customWidth="1"/>
    <col min="16176" max="16384" width="9" style="77"/>
  </cols>
  <sheetData>
    <row r="1" spans="1:48" s="72" customFormat="1" ht="8.4499999999999993" customHeight="1" x14ac:dyDescent="0.25">
      <c r="A1" s="70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</row>
    <row r="2" spans="1:48" s="72" customFormat="1" ht="16.5" customHeight="1" x14ac:dyDescent="0.25">
      <c r="A2" s="70" t="s">
        <v>532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3" t="s">
        <v>533</v>
      </c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</row>
    <row r="3" spans="1:48" s="72" customFormat="1" ht="16.5" customHeight="1" x14ac:dyDescent="0.25">
      <c r="A3" s="71" t="s">
        <v>534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93" t="s">
        <v>666</v>
      </c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</row>
    <row r="4" spans="1:48" s="72" customFormat="1" ht="14.1" customHeight="1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4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5"/>
    </row>
    <row r="5" spans="1:48" ht="50.25" customHeight="1" x14ac:dyDescent="0.2">
      <c r="A5" s="76" t="s">
        <v>535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</row>
    <row r="6" spans="1:48" ht="12.75" customHeight="1" thickBot="1" x14ac:dyDescent="0.25">
      <c r="A6" s="78" t="s">
        <v>536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9"/>
    </row>
    <row r="7" spans="1:48" ht="55.9" customHeight="1" thickTop="1" x14ac:dyDescent="0.2">
      <c r="A7" s="80" t="s">
        <v>152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1" t="s">
        <v>537</v>
      </c>
      <c r="S7" s="81"/>
      <c r="T7" s="82" t="s">
        <v>538</v>
      </c>
      <c r="U7" s="82"/>
      <c r="V7" s="82"/>
      <c r="W7" s="82" t="s">
        <v>539</v>
      </c>
      <c r="X7" s="83" t="s">
        <v>540</v>
      </c>
      <c r="Y7" s="83"/>
      <c r="Z7" s="83"/>
      <c r="AA7" s="83"/>
      <c r="AB7" s="82" t="s">
        <v>541</v>
      </c>
      <c r="AC7" s="82"/>
      <c r="AD7" s="82"/>
      <c r="AE7" s="82"/>
      <c r="AF7" s="83" t="s">
        <v>542</v>
      </c>
      <c r="AG7" s="83" t="s">
        <v>543</v>
      </c>
      <c r="AH7" s="83"/>
      <c r="AI7" s="83"/>
      <c r="AJ7" s="83" t="s">
        <v>544</v>
      </c>
      <c r="AK7" s="83"/>
      <c r="AL7" s="83" t="s">
        <v>545</v>
      </c>
      <c r="AM7" s="83" t="s">
        <v>152</v>
      </c>
      <c r="AN7" s="83" t="s">
        <v>546</v>
      </c>
      <c r="AO7" s="83"/>
      <c r="AP7" s="83"/>
      <c r="AQ7" s="83" t="s">
        <v>547</v>
      </c>
      <c r="AR7" s="84" t="s">
        <v>548</v>
      </c>
      <c r="AS7" s="84"/>
      <c r="AT7" s="84"/>
      <c r="AU7" s="84"/>
      <c r="AV7" s="79"/>
    </row>
    <row r="8" spans="1:48" ht="13.5" thickBot="1" x14ac:dyDescent="0.25">
      <c r="A8" s="85" t="s">
        <v>549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6" t="s">
        <v>550</v>
      </c>
      <c r="S8" s="86"/>
      <c r="T8" s="86" t="s">
        <v>551</v>
      </c>
      <c r="U8" s="86"/>
      <c r="V8" s="86"/>
      <c r="W8" s="86" t="s">
        <v>552</v>
      </c>
      <c r="X8" s="86" t="s">
        <v>553</v>
      </c>
      <c r="Y8" s="86"/>
      <c r="Z8" s="86"/>
      <c r="AA8" s="86"/>
      <c r="AB8" s="86" t="s">
        <v>552</v>
      </c>
      <c r="AC8" s="86"/>
      <c r="AD8" s="86"/>
      <c r="AE8" s="86"/>
      <c r="AF8" s="86" t="s">
        <v>554</v>
      </c>
      <c r="AG8" s="86" t="s">
        <v>555</v>
      </c>
      <c r="AH8" s="86"/>
      <c r="AI8" s="86"/>
      <c r="AJ8" s="86" t="s">
        <v>555</v>
      </c>
      <c r="AK8" s="86"/>
      <c r="AL8" s="86" t="s">
        <v>556</v>
      </c>
      <c r="AM8" s="86"/>
      <c r="AN8" s="86" t="s">
        <v>556</v>
      </c>
      <c r="AO8" s="86"/>
      <c r="AP8" s="86"/>
      <c r="AQ8" s="86" t="s">
        <v>557</v>
      </c>
      <c r="AR8" s="87" t="s">
        <v>557</v>
      </c>
      <c r="AS8" s="87"/>
      <c r="AT8" s="87"/>
      <c r="AU8" s="87"/>
      <c r="AV8" s="79"/>
    </row>
    <row r="9" spans="1:48" ht="12.75" customHeight="1" thickTop="1" x14ac:dyDescent="0.2">
      <c r="A9" s="88" t="s">
        <v>558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 t="s">
        <v>549</v>
      </c>
      <c r="S9" s="89"/>
      <c r="T9" s="90" t="s">
        <v>559</v>
      </c>
      <c r="U9" s="90"/>
      <c r="V9" s="90"/>
      <c r="W9" s="90" t="s">
        <v>560</v>
      </c>
      <c r="X9" s="90" t="s">
        <v>561</v>
      </c>
      <c r="Y9" s="90"/>
      <c r="Z9" s="90"/>
      <c r="AA9" s="90"/>
      <c r="AB9" s="90" t="s">
        <v>562</v>
      </c>
      <c r="AC9" s="90"/>
      <c r="AD9" s="90"/>
      <c r="AE9" s="90"/>
      <c r="AF9" s="90" t="s">
        <v>563</v>
      </c>
      <c r="AG9" s="90" t="s">
        <v>564</v>
      </c>
      <c r="AH9" s="90"/>
      <c r="AI9" s="90"/>
      <c r="AJ9" s="90" t="s">
        <v>565</v>
      </c>
      <c r="AK9" s="90"/>
      <c r="AL9" s="90" t="s">
        <v>566</v>
      </c>
      <c r="AM9" s="90"/>
      <c r="AN9" s="90" t="s">
        <v>567</v>
      </c>
      <c r="AO9" s="90"/>
      <c r="AP9" s="90"/>
      <c r="AQ9" s="90" t="s">
        <v>568</v>
      </c>
      <c r="AR9" s="91" t="s">
        <v>569</v>
      </c>
      <c r="AS9" s="91"/>
      <c r="AT9" s="91"/>
      <c r="AU9" s="91"/>
      <c r="AV9" s="79"/>
    </row>
    <row r="10" spans="1:48" ht="12.75" customHeight="1" x14ac:dyDescent="0.2">
      <c r="A10" s="88" t="s">
        <v>570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9" t="s">
        <v>550</v>
      </c>
      <c r="S10" s="89"/>
      <c r="T10" s="90" t="s">
        <v>571</v>
      </c>
      <c r="U10" s="90"/>
      <c r="V10" s="90"/>
      <c r="W10" s="90" t="s">
        <v>560</v>
      </c>
      <c r="X10" s="90" t="s">
        <v>563</v>
      </c>
      <c r="Y10" s="90"/>
      <c r="Z10" s="90"/>
      <c r="AA10" s="90"/>
      <c r="AB10" s="90" t="s">
        <v>563</v>
      </c>
      <c r="AC10" s="90"/>
      <c r="AD10" s="90"/>
      <c r="AE10" s="90"/>
      <c r="AF10" s="90" t="s">
        <v>563</v>
      </c>
      <c r="AG10" s="90" t="s">
        <v>564</v>
      </c>
      <c r="AH10" s="90"/>
      <c r="AI10" s="90"/>
      <c r="AJ10" s="90" t="s">
        <v>572</v>
      </c>
      <c r="AK10" s="90"/>
      <c r="AL10" s="90" t="s">
        <v>566</v>
      </c>
      <c r="AM10" s="90"/>
      <c r="AN10" s="90" t="s">
        <v>563</v>
      </c>
      <c r="AO10" s="90"/>
      <c r="AP10" s="90"/>
      <c r="AQ10" s="90" t="s">
        <v>568</v>
      </c>
      <c r="AR10" s="91" t="s">
        <v>573</v>
      </c>
      <c r="AS10" s="91"/>
      <c r="AT10" s="91"/>
      <c r="AU10" s="91"/>
    </row>
    <row r="11" spans="1:48" ht="12.75" customHeight="1" x14ac:dyDescent="0.2">
      <c r="A11" s="88" t="s">
        <v>574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9" t="s">
        <v>551</v>
      </c>
      <c r="S11" s="89"/>
      <c r="T11" s="90" t="s">
        <v>563</v>
      </c>
      <c r="U11" s="90"/>
      <c r="V11" s="90"/>
      <c r="W11" s="90" t="s">
        <v>560</v>
      </c>
      <c r="X11" s="90" t="s">
        <v>563</v>
      </c>
      <c r="Y11" s="90"/>
      <c r="Z11" s="90"/>
      <c r="AA11" s="90"/>
      <c r="AB11" s="90" t="s">
        <v>563</v>
      </c>
      <c r="AC11" s="90"/>
      <c r="AD11" s="90"/>
      <c r="AE11" s="90"/>
      <c r="AF11" s="90" t="s">
        <v>563</v>
      </c>
      <c r="AG11" s="90" t="s">
        <v>564</v>
      </c>
      <c r="AH11" s="90"/>
      <c r="AI11" s="90"/>
      <c r="AJ11" s="90" t="s">
        <v>575</v>
      </c>
      <c r="AK11" s="90"/>
      <c r="AL11" s="90" t="s">
        <v>566</v>
      </c>
      <c r="AM11" s="90"/>
      <c r="AN11" s="90" t="s">
        <v>563</v>
      </c>
      <c r="AO11" s="90"/>
      <c r="AP11" s="90"/>
      <c r="AQ11" s="90" t="s">
        <v>568</v>
      </c>
      <c r="AR11" s="91" t="s">
        <v>575</v>
      </c>
      <c r="AS11" s="91"/>
      <c r="AT11" s="91"/>
      <c r="AU11" s="91"/>
    </row>
    <row r="12" spans="1:48" ht="12.75" customHeight="1" x14ac:dyDescent="0.2">
      <c r="A12" s="88" t="s">
        <v>576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9" t="s">
        <v>553</v>
      </c>
      <c r="S12" s="89"/>
      <c r="T12" s="90" t="s">
        <v>563</v>
      </c>
      <c r="U12" s="90"/>
      <c r="V12" s="90"/>
      <c r="W12" s="90" t="s">
        <v>560</v>
      </c>
      <c r="X12" s="90" t="s">
        <v>577</v>
      </c>
      <c r="Y12" s="90"/>
      <c r="Z12" s="90"/>
      <c r="AA12" s="90"/>
      <c r="AB12" s="90" t="s">
        <v>578</v>
      </c>
      <c r="AC12" s="90"/>
      <c r="AD12" s="90"/>
      <c r="AE12" s="90"/>
      <c r="AF12" s="90" t="s">
        <v>563</v>
      </c>
      <c r="AG12" s="90" t="s">
        <v>564</v>
      </c>
      <c r="AH12" s="90"/>
      <c r="AI12" s="90"/>
      <c r="AJ12" s="90" t="s">
        <v>563</v>
      </c>
      <c r="AK12" s="90"/>
      <c r="AL12" s="90" t="s">
        <v>566</v>
      </c>
      <c r="AM12" s="90"/>
      <c r="AN12" s="90" t="s">
        <v>563</v>
      </c>
      <c r="AO12" s="90"/>
      <c r="AP12" s="90"/>
      <c r="AQ12" s="90" t="s">
        <v>568</v>
      </c>
      <c r="AR12" s="91" t="s">
        <v>579</v>
      </c>
      <c r="AS12" s="91"/>
      <c r="AT12" s="91"/>
      <c r="AU12" s="91"/>
    </row>
    <row r="13" spans="1:48" ht="12.75" customHeight="1" x14ac:dyDescent="0.2">
      <c r="A13" s="88" t="s">
        <v>580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9" t="s">
        <v>552</v>
      </c>
      <c r="S13" s="89"/>
      <c r="T13" s="90" t="s">
        <v>563</v>
      </c>
      <c r="U13" s="90"/>
      <c r="V13" s="90"/>
      <c r="W13" s="90" t="s">
        <v>560</v>
      </c>
      <c r="X13" s="90" t="s">
        <v>581</v>
      </c>
      <c r="Y13" s="90"/>
      <c r="Z13" s="90"/>
      <c r="AA13" s="90"/>
      <c r="AB13" s="90" t="s">
        <v>563</v>
      </c>
      <c r="AC13" s="90"/>
      <c r="AD13" s="90"/>
      <c r="AE13" s="90"/>
      <c r="AF13" s="90" t="s">
        <v>563</v>
      </c>
      <c r="AG13" s="90" t="s">
        <v>564</v>
      </c>
      <c r="AH13" s="90"/>
      <c r="AI13" s="90"/>
      <c r="AJ13" s="90" t="s">
        <v>563</v>
      </c>
      <c r="AK13" s="90"/>
      <c r="AL13" s="90" t="s">
        <v>566</v>
      </c>
      <c r="AM13" s="90"/>
      <c r="AN13" s="90" t="s">
        <v>563</v>
      </c>
      <c r="AO13" s="90"/>
      <c r="AP13" s="90"/>
      <c r="AQ13" s="90" t="s">
        <v>568</v>
      </c>
      <c r="AR13" s="91" t="s">
        <v>581</v>
      </c>
      <c r="AS13" s="91"/>
      <c r="AT13" s="91"/>
      <c r="AU13" s="91"/>
    </row>
    <row r="14" spans="1:48" ht="23.85" customHeight="1" x14ac:dyDescent="0.2">
      <c r="A14" s="88" t="s">
        <v>582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9" t="s">
        <v>554</v>
      </c>
      <c r="S14" s="89"/>
      <c r="T14" s="90" t="s">
        <v>563</v>
      </c>
      <c r="U14" s="90"/>
      <c r="V14" s="90"/>
      <c r="W14" s="90" t="s">
        <v>560</v>
      </c>
      <c r="X14" s="90" t="s">
        <v>563</v>
      </c>
      <c r="Y14" s="90"/>
      <c r="Z14" s="90"/>
      <c r="AA14" s="90"/>
      <c r="AB14" s="90" t="s">
        <v>563</v>
      </c>
      <c r="AC14" s="90"/>
      <c r="AD14" s="90"/>
      <c r="AE14" s="90"/>
      <c r="AF14" s="90" t="s">
        <v>563</v>
      </c>
      <c r="AG14" s="90" t="s">
        <v>564</v>
      </c>
      <c r="AH14" s="90"/>
      <c r="AI14" s="90"/>
      <c r="AJ14" s="90" t="s">
        <v>563</v>
      </c>
      <c r="AK14" s="90"/>
      <c r="AL14" s="90" t="s">
        <v>566</v>
      </c>
      <c r="AM14" s="90"/>
      <c r="AN14" s="90" t="s">
        <v>563</v>
      </c>
      <c r="AO14" s="90"/>
      <c r="AP14" s="90"/>
      <c r="AQ14" s="90" t="s">
        <v>568</v>
      </c>
      <c r="AR14" s="91" t="s">
        <v>563</v>
      </c>
      <c r="AS14" s="91"/>
      <c r="AT14" s="91"/>
      <c r="AU14" s="91"/>
    </row>
    <row r="15" spans="1:48" ht="12.75" customHeight="1" x14ac:dyDescent="0.2">
      <c r="A15" s="88" t="s">
        <v>583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9" t="s">
        <v>555</v>
      </c>
      <c r="S15" s="89"/>
      <c r="T15" s="90" t="s">
        <v>563</v>
      </c>
      <c r="U15" s="90"/>
      <c r="V15" s="90"/>
      <c r="W15" s="90" t="s">
        <v>560</v>
      </c>
      <c r="X15" s="90" t="s">
        <v>584</v>
      </c>
      <c r="Y15" s="90"/>
      <c r="Z15" s="90"/>
      <c r="AA15" s="90"/>
      <c r="AB15" s="90" t="s">
        <v>585</v>
      </c>
      <c r="AC15" s="90"/>
      <c r="AD15" s="90"/>
      <c r="AE15" s="90"/>
      <c r="AF15" s="90" t="s">
        <v>563</v>
      </c>
      <c r="AG15" s="90" t="s">
        <v>564</v>
      </c>
      <c r="AH15" s="90"/>
      <c r="AI15" s="90"/>
      <c r="AJ15" s="90" t="s">
        <v>563</v>
      </c>
      <c r="AK15" s="90"/>
      <c r="AL15" s="90" t="s">
        <v>566</v>
      </c>
      <c r="AM15" s="90"/>
      <c r="AN15" s="90" t="s">
        <v>563</v>
      </c>
      <c r="AO15" s="90"/>
      <c r="AP15" s="90"/>
      <c r="AQ15" s="90" t="s">
        <v>568</v>
      </c>
      <c r="AR15" s="91" t="s">
        <v>586</v>
      </c>
      <c r="AS15" s="91"/>
      <c r="AT15" s="91"/>
      <c r="AU15" s="91"/>
    </row>
    <row r="16" spans="1:48" ht="12.75" customHeight="1" x14ac:dyDescent="0.2">
      <c r="A16" s="88" t="s">
        <v>587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9" t="s">
        <v>556</v>
      </c>
      <c r="S16" s="89"/>
      <c r="T16" s="90" t="s">
        <v>571</v>
      </c>
      <c r="U16" s="90"/>
      <c r="V16" s="90"/>
      <c r="W16" s="90" t="s">
        <v>560</v>
      </c>
      <c r="X16" s="90" t="s">
        <v>588</v>
      </c>
      <c r="Y16" s="90"/>
      <c r="Z16" s="90"/>
      <c r="AA16" s="90"/>
      <c r="AB16" s="90" t="s">
        <v>589</v>
      </c>
      <c r="AC16" s="90"/>
      <c r="AD16" s="90"/>
      <c r="AE16" s="90"/>
      <c r="AF16" s="90" t="s">
        <v>563</v>
      </c>
      <c r="AG16" s="90" t="s">
        <v>564</v>
      </c>
      <c r="AH16" s="90"/>
      <c r="AI16" s="90"/>
      <c r="AJ16" s="90" t="s">
        <v>590</v>
      </c>
      <c r="AK16" s="90"/>
      <c r="AL16" s="90" t="s">
        <v>566</v>
      </c>
      <c r="AM16" s="90"/>
      <c r="AN16" s="90" t="s">
        <v>563</v>
      </c>
      <c r="AO16" s="90"/>
      <c r="AP16" s="90"/>
      <c r="AQ16" s="90" t="s">
        <v>568</v>
      </c>
      <c r="AR16" s="91" t="s">
        <v>591</v>
      </c>
      <c r="AS16" s="91"/>
      <c r="AT16" s="91"/>
      <c r="AU16" s="91"/>
    </row>
    <row r="17" spans="1:47" ht="12.75" customHeight="1" x14ac:dyDescent="0.2">
      <c r="A17" s="88" t="s">
        <v>592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9" t="s">
        <v>557</v>
      </c>
      <c r="S17" s="89"/>
      <c r="T17" s="90" t="s">
        <v>563</v>
      </c>
      <c r="U17" s="90"/>
      <c r="V17" s="90"/>
      <c r="W17" s="90" t="s">
        <v>560</v>
      </c>
      <c r="X17" s="90" t="s">
        <v>593</v>
      </c>
      <c r="Y17" s="90"/>
      <c r="Z17" s="90"/>
      <c r="AA17" s="90"/>
      <c r="AB17" s="90" t="s">
        <v>563</v>
      </c>
      <c r="AC17" s="90"/>
      <c r="AD17" s="90"/>
      <c r="AE17" s="90"/>
      <c r="AF17" s="90" t="s">
        <v>563</v>
      </c>
      <c r="AG17" s="90" t="s">
        <v>564</v>
      </c>
      <c r="AH17" s="90"/>
      <c r="AI17" s="90"/>
      <c r="AJ17" s="90" t="s">
        <v>563</v>
      </c>
      <c r="AK17" s="90"/>
      <c r="AL17" s="90" t="s">
        <v>566</v>
      </c>
      <c r="AM17" s="90"/>
      <c r="AN17" s="90" t="s">
        <v>563</v>
      </c>
      <c r="AO17" s="90"/>
      <c r="AP17" s="90"/>
      <c r="AQ17" s="90" t="s">
        <v>568</v>
      </c>
      <c r="AR17" s="91" t="s">
        <v>593</v>
      </c>
      <c r="AS17" s="91"/>
      <c r="AT17" s="91"/>
      <c r="AU17" s="91"/>
    </row>
    <row r="18" spans="1:47" ht="12.75" customHeight="1" x14ac:dyDescent="0.2">
      <c r="A18" s="88" t="s">
        <v>594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9" t="s">
        <v>595</v>
      </c>
      <c r="S18" s="89"/>
      <c r="T18" s="90" t="s">
        <v>596</v>
      </c>
      <c r="U18" s="90"/>
      <c r="V18" s="90"/>
      <c r="W18" s="90" t="s">
        <v>560</v>
      </c>
      <c r="X18" s="90" t="s">
        <v>563</v>
      </c>
      <c r="Y18" s="90"/>
      <c r="Z18" s="90"/>
      <c r="AA18" s="90"/>
      <c r="AB18" s="90" t="s">
        <v>597</v>
      </c>
      <c r="AC18" s="90"/>
      <c r="AD18" s="90"/>
      <c r="AE18" s="90"/>
      <c r="AF18" s="90" t="s">
        <v>563</v>
      </c>
      <c r="AG18" s="90" t="s">
        <v>564</v>
      </c>
      <c r="AH18" s="90"/>
      <c r="AI18" s="90"/>
      <c r="AJ18" s="90" t="s">
        <v>563</v>
      </c>
      <c r="AK18" s="90"/>
      <c r="AL18" s="90" t="s">
        <v>566</v>
      </c>
      <c r="AM18" s="90"/>
      <c r="AN18" s="90" t="s">
        <v>563</v>
      </c>
      <c r="AO18" s="90"/>
      <c r="AP18" s="90"/>
      <c r="AQ18" s="90" t="s">
        <v>568</v>
      </c>
      <c r="AR18" s="91" t="s">
        <v>598</v>
      </c>
      <c r="AS18" s="91"/>
      <c r="AT18" s="91"/>
      <c r="AU18" s="91"/>
    </row>
    <row r="19" spans="1:47" ht="12.75" customHeight="1" x14ac:dyDescent="0.2">
      <c r="A19" s="88" t="s">
        <v>599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9" t="s">
        <v>600</v>
      </c>
      <c r="S19" s="89"/>
      <c r="T19" s="90" t="s">
        <v>563</v>
      </c>
      <c r="U19" s="90"/>
      <c r="V19" s="90"/>
      <c r="W19" s="90" t="s">
        <v>560</v>
      </c>
      <c r="X19" s="90" t="s">
        <v>601</v>
      </c>
      <c r="Y19" s="90"/>
      <c r="Z19" s="90"/>
      <c r="AA19" s="90"/>
      <c r="AB19" s="90" t="s">
        <v>563</v>
      </c>
      <c r="AC19" s="90"/>
      <c r="AD19" s="90"/>
      <c r="AE19" s="90"/>
      <c r="AF19" s="90" t="s">
        <v>563</v>
      </c>
      <c r="AG19" s="90" t="s">
        <v>564</v>
      </c>
      <c r="AH19" s="90"/>
      <c r="AI19" s="90"/>
      <c r="AJ19" s="90" t="s">
        <v>563</v>
      </c>
      <c r="AK19" s="90"/>
      <c r="AL19" s="90" t="s">
        <v>566</v>
      </c>
      <c r="AM19" s="90"/>
      <c r="AN19" s="90" t="s">
        <v>563</v>
      </c>
      <c r="AO19" s="90"/>
      <c r="AP19" s="90"/>
      <c r="AQ19" s="90" t="s">
        <v>568</v>
      </c>
      <c r="AR19" s="91" t="s">
        <v>601</v>
      </c>
      <c r="AS19" s="91"/>
      <c r="AT19" s="91"/>
      <c r="AU19" s="91"/>
    </row>
    <row r="20" spans="1:47" ht="23.85" customHeight="1" x14ac:dyDescent="0.2">
      <c r="A20" s="88" t="s">
        <v>602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9" t="s">
        <v>603</v>
      </c>
      <c r="S20" s="89"/>
      <c r="T20" s="90" t="s">
        <v>563</v>
      </c>
      <c r="U20" s="90"/>
      <c r="V20" s="90"/>
      <c r="W20" s="90" t="s">
        <v>560</v>
      </c>
      <c r="X20" s="90" t="s">
        <v>563</v>
      </c>
      <c r="Y20" s="90"/>
      <c r="Z20" s="90"/>
      <c r="AA20" s="90"/>
      <c r="AB20" s="90" t="s">
        <v>563</v>
      </c>
      <c r="AC20" s="90"/>
      <c r="AD20" s="90"/>
      <c r="AE20" s="90"/>
      <c r="AF20" s="90" t="s">
        <v>563</v>
      </c>
      <c r="AG20" s="90" t="s">
        <v>564</v>
      </c>
      <c r="AH20" s="90"/>
      <c r="AI20" s="90"/>
      <c r="AJ20" s="90" t="s">
        <v>563</v>
      </c>
      <c r="AK20" s="90"/>
      <c r="AL20" s="90" t="s">
        <v>566</v>
      </c>
      <c r="AM20" s="90"/>
      <c r="AN20" s="90" t="s">
        <v>563</v>
      </c>
      <c r="AO20" s="90"/>
      <c r="AP20" s="90"/>
      <c r="AQ20" s="90" t="s">
        <v>568</v>
      </c>
      <c r="AR20" s="91" t="s">
        <v>563</v>
      </c>
      <c r="AS20" s="91"/>
      <c r="AT20" s="91"/>
      <c r="AU20" s="91"/>
    </row>
    <row r="21" spans="1:47" ht="12.75" customHeight="1" x14ac:dyDescent="0.2">
      <c r="A21" s="88" t="s">
        <v>604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9" t="s">
        <v>605</v>
      </c>
      <c r="S21" s="89"/>
      <c r="T21" s="90" t="s">
        <v>563</v>
      </c>
      <c r="U21" s="90"/>
      <c r="V21" s="90"/>
      <c r="W21" s="90" t="s">
        <v>560</v>
      </c>
      <c r="X21" s="90" t="s">
        <v>606</v>
      </c>
      <c r="Y21" s="90"/>
      <c r="Z21" s="90"/>
      <c r="AA21" s="90"/>
      <c r="AB21" s="90" t="s">
        <v>585</v>
      </c>
      <c r="AC21" s="90"/>
      <c r="AD21" s="90"/>
      <c r="AE21" s="90"/>
      <c r="AF21" s="90" t="s">
        <v>563</v>
      </c>
      <c r="AG21" s="90" t="s">
        <v>564</v>
      </c>
      <c r="AH21" s="90"/>
      <c r="AI21" s="90"/>
      <c r="AJ21" s="90" t="s">
        <v>579</v>
      </c>
      <c r="AK21" s="90"/>
      <c r="AL21" s="90" t="s">
        <v>566</v>
      </c>
      <c r="AM21" s="90"/>
      <c r="AN21" s="90" t="s">
        <v>563</v>
      </c>
      <c r="AO21" s="90"/>
      <c r="AP21" s="90"/>
      <c r="AQ21" s="90" t="s">
        <v>568</v>
      </c>
      <c r="AR21" s="91" t="s">
        <v>607</v>
      </c>
      <c r="AS21" s="91"/>
      <c r="AT21" s="91"/>
      <c r="AU21" s="91"/>
    </row>
    <row r="22" spans="1:47" ht="12.75" customHeight="1" x14ac:dyDescent="0.2">
      <c r="A22" s="88" t="s">
        <v>608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9" t="s">
        <v>609</v>
      </c>
      <c r="S22" s="89"/>
      <c r="T22" s="90" t="s">
        <v>596</v>
      </c>
      <c r="U22" s="90"/>
      <c r="V22" s="90"/>
      <c r="W22" s="90" t="s">
        <v>560</v>
      </c>
      <c r="X22" s="90" t="s">
        <v>610</v>
      </c>
      <c r="Y22" s="90"/>
      <c r="Z22" s="90"/>
      <c r="AA22" s="90"/>
      <c r="AB22" s="90" t="s">
        <v>611</v>
      </c>
      <c r="AC22" s="90"/>
      <c r="AD22" s="90"/>
      <c r="AE22" s="90"/>
      <c r="AF22" s="90" t="s">
        <v>563</v>
      </c>
      <c r="AG22" s="90" t="s">
        <v>564</v>
      </c>
      <c r="AH22" s="90"/>
      <c r="AI22" s="90"/>
      <c r="AJ22" s="90" t="s">
        <v>579</v>
      </c>
      <c r="AK22" s="90"/>
      <c r="AL22" s="90" t="s">
        <v>566</v>
      </c>
      <c r="AM22" s="90"/>
      <c r="AN22" s="90" t="s">
        <v>563</v>
      </c>
      <c r="AO22" s="90"/>
      <c r="AP22" s="90"/>
      <c r="AQ22" s="90" t="s">
        <v>568</v>
      </c>
      <c r="AR22" s="91" t="s">
        <v>612</v>
      </c>
      <c r="AS22" s="91"/>
      <c r="AT22" s="91"/>
      <c r="AU22" s="91"/>
    </row>
    <row r="23" spans="1:47" ht="12.75" customHeight="1" x14ac:dyDescent="0.2">
      <c r="A23" s="88" t="s">
        <v>613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9" t="s">
        <v>614</v>
      </c>
      <c r="S23" s="89"/>
      <c r="T23" s="90" t="s">
        <v>615</v>
      </c>
      <c r="U23" s="90"/>
      <c r="V23" s="90"/>
      <c r="W23" s="90" t="s">
        <v>560</v>
      </c>
      <c r="X23" s="90" t="s">
        <v>616</v>
      </c>
      <c r="Y23" s="90"/>
      <c r="Z23" s="90"/>
      <c r="AA23" s="90"/>
      <c r="AB23" s="90" t="s">
        <v>617</v>
      </c>
      <c r="AC23" s="90"/>
      <c r="AD23" s="90"/>
      <c r="AE23" s="90"/>
      <c r="AF23" s="90" t="s">
        <v>563</v>
      </c>
      <c r="AG23" s="90" t="s">
        <v>564</v>
      </c>
      <c r="AH23" s="90"/>
      <c r="AI23" s="90"/>
      <c r="AJ23" s="90" t="s">
        <v>618</v>
      </c>
      <c r="AK23" s="90"/>
      <c r="AL23" s="90" t="s">
        <v>566</v>
      </c>
      <c r="AM23" s="90"/>
      <c r="AN23" s="90" t="s">
        <v>567</v>
      </c>
      <c r="AO23" s="90"/>
      <c r="AP23" s="90"/>
      <c r="AQ23" s="90" t="s">
        <v>568</v>
      </c>
      <c r="AR23" s="91" t="s">
        <v>619</v>
      </c>
      <c r="AS23" s="91"/>
      <c r="AT23" s="91"/>
      <c r="AU23" s="91"/>
    </row>
    <row r="24" spans="1:47" ht="12.75" customHeight="1" x14ac:dyDescent="0.2">
      <c r="A24" s="88" t="s">
        <v>620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9" t="s">
        <v>621</v>
      </c>
      <c r="S24" s="89"/>
      <c r="T24" s="90" t="s">
        <v>559</v>
      </c>
      <c r="U24" s="90"/>
      <c r="V24" s="90"/>
      <c r="W24" s="90" t="s">
        <v>560</v>
      </c>
      <c r="X24" s="90" t="s">
        <v>622</v>
      </c>
      <c r="Y24" s="90"/>
      <c r="Z24" s="90"/>
      <c r="AA24" s="90"/>
      <c r="AB24" s="90" t="s">
        <v>623</v>
      </c>
      <c r="AC24" s="90"/>
      <c r="AD24" s="90"/>
      <c r="AE24" s="90"/>
      <c r="AF24" s="90" t="s">
        <v>563</v>
      </c>
      <c r="AG24" s="90" t="s">
        <v>564</v>
      </c>
      <c r="AH24" s="90"/>
      <c r="AI24" s="90"/>
      <c r="AJ24" s="90" t="s">
        <v>563</v>
      </c>
      <c r="AK24" s="90"/>
      <c r="AL24" s="90" t="s">
        <v>566</v>
      </c>
      <c r="AM24" s="90"/>
      <c r="AN24" s="90" t="s">
        <v>624</v>
      </c>
      <c r="AO24" s="90"/>
      <c r="AP24" s="90"/>
      <c r="AQ24" s="90" t="s">
        <v>568</v>
      </c>
      <c r="AR24" s="91" t="s">
        <v>625</v>
      </c>
      <c r="AS24" s="91"/>
      <c r="AT24" s="91"/>
      <c r="AU24" s="91"/>
    </row>
    <row r="25" spans="1:47" ht="12.75" customHeight="1" x14ac:dyDescent="0.2">
      <c r="A25" s="88" t="s">
        <v>626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9" t="s">
        <v>627</v>
      </c>
      <c r="S25" s="89"/>
      <c r="T25" s="90" t="s">
        <v>628</v>
      </c>
      <c r="U25" s="90"/>
      <c r="V25" s="90"/>
      <c r="W25" s="90" t="s">
        <v>560</v>
      </c>
      <c r="X25" s="90" t="s">
        <v>629</v>
      </c>
      <c r="Y25" s="90"/>
      <c r="Z25" s="90"/>
      <c r="AA25" s="90"/>
      <c r="AB25" s="90" t="s">
        <v>630</v>
      </c>
      <c r="AC25" s="90"/>
      <c r="AD25" s="90"/>
      <c r="AE25" s="90"/>
      <c r="AF25" s="90" t="s">
        <v>563</v>
      </c>
      <c r="AG25" s="90" t="s">
        <v>564</v>
      </c>
      <c r="AH25" s="90"/>
      <c r="AI25" s="90"/>
      <c r="AJ25" s="90" t="s">
        <v>563</v>
      </c>
      <c r="AK25" s="90"/>
      <c r="AL25" s="90" t="s">
        <v>566</v>
      </c>
      <c r="AM25" s="90"/>
      <c r="AN25" s="90" t="s">
        <v>631</v>
      </c>
      <c r="AO25" s="90"/>
      <c r="AP25" s="90"/>
      <c r="AQ25" s="90" t="s">
        <v>568</v>
      </c>
      <c r="AR25" s="91" t="s">
        <v>632</v>
      </c>
      <c r="AS25" s="91"/>
      <c r="AT25" s="91"/>
      <c r="AU25" s="91"/>
    </row>
    <row r="26" spans="1:47" ht="12.75" customHeight="1" x14ac:dyDescent="0.2">
      <c r="A26" s="88" t="s">
        <v>633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9" t="s">
        <v>634</v>
      </c>
      <c r="S26" s="89"/>
      <c r="T26" s="90" t="s">
        <v>596</v>
      </c>
      <c r="U26" s="90"/>
      <c r="V26" s="90"/>
      <c r="W26" s="90" t="s">
        <v>560</v>
      </c>
      <c r="X26" s="90" t="s">
        <v>563</v>
      </c>
      <c r="Y26" s="90"/>
      <c r="Z26" s="90"/>
      <c r="AA26" s="90"/>
      <c r="AB26" s="90" t="s">
        <v>597</v>
      </c>
      <c r="AC26" s="90"/>
      <c r="AD26" s="90"/>
      <c r="AE26" s="90"/>
      <c r="AF26" s="90" t="s">
        <v>563</v>
      </c>
      <c r="AG26" s="90" t="s">
        <v>564</v>
      </c>
      <c r="AH26" s="90"/>
      <c r="AI26" s="90"/>
      <c r="AJ26" s="90" t="s">
        <v>563</v>
      </c>
      <c r="AK26" s="90"/>
      <c r="AL26" s="90" t="s">
        <v>566</v>
      </c>
      <c r="AM26" s="90"/>
      <c r="AN26" s="90" t="s">
        <v>563</v>
      </c>
      <c r="AO26" s="90"/>
      <c r="AP26" s="90"/>
      <c r="AQ26" s="90" t="s">
        <v>568</v>
      </c>
      <c r="AR26" s="91" t="s">
        <v>598</v>
      </c>
      <c r="AS26" s="91"/>
      <c r="AT26" s="91"/>
      <c r="AU26" s="91"/>
    </row>
    <row r="27" spans="1:47" ht="12.75" customHeight="1" x14ac:dyDescent="0.2">
      <c r="A27" s="88" t="s">
        <v>635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9" t="s">
        <v>636</v>
      </c>
      <c r="S27" s="89"/>
      <c r="T27" s="90" t="s">
        <v>637</v>
      </c>
      <c r="U27" s="90"/>
      <c r="V27" s="90"/>
      <c r="W27" s="90" t="s">
        <v>560</v>
      </c>
      <c r="X27" s="90" t="s">
        <v>638</v>
      </c>
      <c r="Y27" s="90"/>
      <c r="Z27" s="90"/>
      <c r="AA27" s="90"/>
      <c r="AB27" s="90" t="s">
        <v>639</v>
      </c>
      <c r="AC27" s="90"/>
      <c r="AD27" s="90"/>
      <c r="AE27" s="90"/>
      <c r="AF27" s="90" t="s">
        <v>563</v>
      </c>
      <c r="AG27" s="90" t="s">
        <v>564</v>
      </c>
      <c r="AH27" s="90"/>
      <c r="AI27" s="90"/>
      <c r="AJ27" s="90" t="s">
        <v>563</v>
      </c>
      <c r="AK27" s="90"/>
      <c r="AL27" s="90" t="s">
        <v>566</v>
      </c>
      <c r="AM27" s="90"/>
      <c r="AN27" s="90" t="s">
        <v>640</v>
      </c>
      <c r="AO27" s="90"/>
      <c r="AP27" s="90"/>
      <c r="AQ27" s="90" t="s">
        <v>568</v>
      </c>
      <c r="AR27" s="91" t="s">
        <v>641</v>
      </c>
      <c r="AS27" s="91"/>
      <c r="AT27" s="91"/>
      <c r="AU27" s="91"/>
    </row>
    <row r="28" spans="1:47" ht="12.75" customHeight="1" x14ac:dyDescent="0.2">
      <c r="A28" s="88" t="s">
        <v>642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9" t="s">
        <v>643</v>
      </c>
      <c r="S28" s="89"/>
      <c r="T28" s="90" t="s">
        <v>563</v>
      </c>
      <c r="U28" s="90"/>
      <c r="V28" s="90"/>
      <c r="W28" s="90" t="s">
        <v>560</v>
      </c>
      <c r="X28" s="90" t="s">
        <v>563</v>
      </c>
      <c r="Y28" s="90"/>
      <c r="Z28" s="90"/>
      <c r="AA28" s="90"/>
      <c r="AB28" s="90" t="s">
        <v>563</v>
      </c>
      <c r="AC28" s="90"/>
      <c r="AD28" s="90"/>
      <c r="AE28" s="90"/>
      <c r="AF28" s="90" t="s">
        <v>563</v>
      </c>
      <c r="AG28" s="90" t="s">
        <v>564</v>
      </c>
      <c r="AH28" s="90"/>
      <c r="AI28" s="90"/>
      <c r="AJ28" s="90" t="s">
        <v>563</v>
      </c>
      <c r="AK28" s="90"/>
      <c r="AL28" s="90" t="s">
        <v>566</v>
      </c>
      <c r="AM28" s="90"/>
      <c r="AN28" s="90" t="s">
        <v>563</v>
      </c>
      <c r="AO28" s="90"/>
      <c r="AP28" s="90"/>
      <c r="AQ28" s="90" t="s">
        <v>568</v>
      </c>
      <c r="AR28" s="91" t="s">
        <v>563</v>
      </c>
      <c r="AS28" s="91"/>
      <c r="AT28" s="91"/>
      <c r="AU28" s="91"/>
    </row>
    <row r="29" spans="1:47" ht="12.75" customHeight="1" x14ac:dyDescent="0.2">
      <c r="A29" s="88" t="s">
        <v>644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9" t="s">
        <v>645</v>
      </c>
      <c r="S29" s="89"/>
      <c r="T29" s="90" t="s">
        <v>563</v>
      </c>
      <c r="U29" s="90"/>
      <c r="V29" s="90"/>
      <c r="W29" s="90" t="s">
        <v>560</v>
      </c>
      <c r="X29" s="90" t="s">
        <v>563</v>
      </c>
      <c r="Y29" s="90"/>
      <c r="Z29" s="90"/>
      <c r="AA29" s="90"/>
      <c r="AB29" s="90" t="s">
        <v>563</v>
      </c>
      <c r="AC29" s="90"/>
      <c r="AD29" s="90"/>
      <c r="AE29" s="90"/>
      <c r="AF29" s="90" t="s">
        <v>563</v>
      </c>
      <c r="AG29" s="90" t="s">
        <v>564</v>
      </c>
      <c r="AH29" s="90"/>
      <c r="AI29" s="90"/>
      <c r="AJ29" s="90" t="s">
        <v>563</v>
      </c>
      <c r="AK29" s="90"/>
      <c r="AL29" s="90" t="s">
        <v>566</v>
      </c>
      <c r="AM29" s="90"/>
      <c r="AN29" s="90" t="s">
        <v>563</v>
      </c>
      <c r="AO29" s="90"/>
      <c r="AP29" s="90"/>
      <c r="AQ29" s="90" t="s">
        <v>568</v>
      </c>
      <c r="AR29" s="91" t="s">
        <v>563</v>
      </c>
      <c r="AS29" s="91"/>
      <c r="AT29" s="91"/>
      <c r="AU29" s="91"/>
    </row>
    <row r="30" spans="1:47" ht="12.75" customHeight="1" x14ac:dyDescent="0.2">
      <c r="A30" s="88" t="s">
        <v>646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9" t="s">
        <v>647</v>
      </c>
      <c r="S30" s="89"/>
      <c r="T30" s="90" t="s">
        <v>563</v>
      </c>
      <c r="U30" s="90"/>
      <c r="V30" s="90"/>
      <c r="W30" s="90" t="s">
        <v>560</v>
      </c>
      <c r="X30" s="90" t="s">
        <v>563</v>
      </c>
      <c r="Y30" s="90"/>
      <c r="Z30" s="90"/>
      <c r="AA30" s="90"/>
      <c r="AB30" s="90" t="s">
        <v>563</v>
      </c>
      <c r="AC30" s="90"/>
      <c r="AD30" s="90"/>
      <c r="AE30" s="90"/>
      <c r="AF30" s="90" t="s">
        <v>563</v>
      </c>
      <c r="AG30" s="90" t="s">
        <v>564</v>
      </c>
      <c r="AH30" s="90"/>
      <c r="AI30" s="90"/>
      <c r="AJ30" s="90" t="s">
        <v>563</v>
      </c>
      <c r="AK30" s="90"/>
      <c r="AL30" s="90" t="s">
        <v>566</v>
      </c>
      <c r="AM30" s="90"/>
      <c r="AN30" s="90" t="s">
        <v>563</v>
      </c>
      <c r="AO30" s="90"/>
      <c r="AP30" s="90"/>
      <c r="AQ30" s="90" t="s">
        <v>568</v>
      </c>
      <c r="AR30" s="91" t="s">
        <v>563</v>
      </c>
      <c r="AS30" s="91"/>
      <c r="AT30" s="91"/>
      <c r="AU30" s="91"/>
    </row>
    <row r="31" spans="1:47" ht="12.75" customHeight="1" x14ac:dyDescent="0.2">
      <c r="A31" s="88" t="s">
        <v>648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9" t="s">
        <v>649</v>
      </c>
      <c r="S31" s="89"/>
      <c r="T31" s="90" t="s">
        <v>563</v>
      </c>
      <c r="U31" s="90"/>
      <c r="V31" s="90"/>
      <c r="W31" s="90" t="s">
        <v>560</v>
      </c>
      <c r="X31" s="90" t="s">
        <v>563</v>
      </c>
      <c r="Y31" s="90"/>
      <c r="Z31" s="90"/>
      <c r="AA31" s="90"/>
      <c r="AB31" s="90" t="s">
        <v>563</v>
      </c>
      <c r="AC31" s="90"/>
      <c r="AD31" s="90"/>
      <c r="AE31" s="90"/>
      <c r="AF31" s="90" t="s">
        <v>563</v>
      </c>
      <c r="AG31" s="90" t="s">
        <v>564</v>
      </c>
      <c r="AH31" s="90"/>
      <c r="AI31" s="90"/>
      <c r="AJ31" s="90" t="s">
        <v>563</v>
      </c>
      <c r="AK31" s="90"/>
      <c r="AL31" s="90" t="s">
        <v>566</v>
      </c>
      <c r="AM31" s="90"/>
      <c r="AN31" s="90" t="s">
        <v>563</v>
      </c>
      <c r="AO31" s="90"/>
      <c r="AP31" s="90"/>
      <c r="AQ31" s="90" t="s">
        <v>568</v>
      </c>
      <c r="AR31" s="91" t="s">
        <v>563</v>
      </c>
      <c r="AS31" s="91"/>
      <c r="AT31" s="91"/>
      <c r="AU31" s="91"/>
    </row>
    <row r="32" spans="1:47" ht="12.75" customHeight="1" x14ac:dyDescent="0.2">
      <c r="A32" s="88" t="s">
        <v>650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9" t="s">
        <v>651</v>
      </c>
      <c r="S32" s="89"/>
      <c r="T32" s="90" t="s">
        <v>637</v>
      </c>
      <c r="U32" s="90"/>
      <c r="V32" s="90"/>
      <c r="W32" s="90" t="s">
        <v>560</v>
      </c>
      <c r="X32" s="90" t="s">
        <v>638</v>
      </c>
      <c r="Y32" s="90"/>
      <c r="Z32" s="90"/>
      <c r="AA32" s="90"/>
      <c r="AB32" s="90" t="s">
        <v>639</v>
      </c>
      <c r="AC32" s="90"/>
      <c r="AD32" s="90"/>
      <c r="AE32" s="90"/>
      <c r="AF32" s="90" t="s">
        <v>563</v>
      </c>
      <c r="AG32" s="90" t="s">
        <v>564</v>
      </c>
      <c r="AH32" s="90"/>
      <c r="AI32" s="90"/>
      <c r="AJ32" s="90" t="s">
        <v>563</v>
      </c>
      <c r="AK32" s="90"/>
      <c r="AL32" s="90" t="s">
        <v>566</v>
      </c>
      <c r="AM32" s="90"/>
      <c r="AN32" s="90" t="s">
        <v>640</v>
      </c>
      <c r="AO32" s="90"/>
      <c r="AP32" s="90"/>
      <c r="AQ32" s="90" t="s">
        <v>568</v>
      </c>
      <c r="AR32" s="91" t="s">
        <v>641</v>
      </c>
      <c r="AS32" s="91"/>
      <c r="AT32" s="91"/>
      <c r="AU32" s="91"/>
    </row>
    <row r="33" spans="1:47" ht="12.75" customHeight="1" x14ac:dyDescent="0.2">
      <c r="A33" s="88" t="s">
        <v>652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9" t="s">
        <v>653</v>
      </c>
      <c r="S33" s="89"/>
      <c r="T33" s="90" t="s">
        <v>654</v>
      </c>
      <c r="U33" s="90"/>
      <c r="V33" s="90"/>
      <c r="W33" s="90" t="s">
        <v>560</v>
      </c>
      <c r="X33" s="90" t="s">
        <v>655</v>
      </c>
      <c r="Y33" s="90"/>
      <c r="Z33" s="90"/>
      <c r="AA33" s="90"/>
      <c r="AB33" s="90" t="s">
        <v>656</v>
      </c>
      <c r="AC33" s="90"/>
      <c r="AD33" s="90"/>
      <c r="AE33" s="90"/>
      <c r="AF33" s="90" t="s">
        <v>563</v>
      </c>
      <c r="AG33" s="90" t="s">
        <v>564</v>
      </c>
      <c r="AH33" s="90"/>
      <c r="AI33" s="90"/>
      <c r="AJ33" s="90" t="s">
        <v>618</v>
      </c>
      <c r="AK33" s="90"/>
      <c r="AL33" s="90" t="s">
        <v>566</v>
      </c>
      <c r="AM33" s="90"/>
      <c r="AN33" s="90" t="s">
        <v>657</v>
      </c>
      <c r="AO33" s="90"/>
      <c r="AP33" s="90"/>
      <c r="AQ33" s="90" t="s">
        <v>568</v>
      </c>
      <c r="AR33" s="91" t="s">
        <v>658</v>
      </c>
      <c r="AS33" s="91"/>
      <c r="AT33" s="91"/>
      <c r="AU33" s="91"/>
    </row>
    <row r="34" spans="1:47" ht="12.75" customHeight="1" thickBot="1" x14ac:dyDescent="0.25">
      <c r="A34" s="88" t="s">
        <v>659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9" t="s">
        <v>660</v>
      </c>
      <c r="S34" s="89"/>
      <c r="T34" s="90" t="s">
        <v>661</v>
      </c>
      <c r="U34" s="90"/>
      <c r="V34" s="90"/>
      <c r="W34" s="90" t="s">
        <v>560</v>
      </c>
      <c r="X34" s="90" t="s">
        <v>662</v>
      </c>
      <c r="Y34" s="90"/>
      <c r="Z34" s="90"/>
      <c r="AA34" s="90"/>
      <c r="AB34" s="90" t="s">
        <v>663</v>
      </c>
      <c r="AC34" s="90"/>
      <c r="AD34" s="90"/>
      <c r="AE34" s="90"/>
      <c r="AF34" s="90" t="s">
        <v>563</v>
      </c>
      <c r="AG34" s="90" t="s">
        <v>564</v>
      </c>
      <c r="AH34" s="90"/>
      <c r="AI34" s="90"/>
      <c r="AJ34" s="90" t="s">
        <v>563</v>
      </c>
      <c r="AK34" s="90"/>
      <c r="AL34" s="90" t="s">
        <v>566</v>
      </c>
      <c r="AM34" s="90"/>
      <c r="AN34" s="90" t="s">
        <v>664</v>
      </c>
      <c r="AO34" s="90"/>
      <c r="AP34" s="90"/>
      <c r="AQ34" s="90" t="s">
        <v>568</v>
      </c>
      <c r="AR34" s="91" t="s">
        <v>665</v>
      </c>
      <c r="AS34" s="91"/>
      <c r="AT34" s="91"/>
      <c r="AU34" s="91"/>
    </row>
    <row r="35" spans="1:47" ht="13.5" thickTop="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</row>
  </sheetData>
  <sheetProtection selectLockedCells="1" selectUnlockedCells="1"/>
  <mergeCells count="256">
    <mergeCell ref="AR33:AU33"/>
    <mergeCell ref="A34:Q34"/>
    <mergeCell ref="R34:S34"/>
    <mergeCell ref="T34:W34"/>
    <mergeCell ref="X34:AA34"/>
    <mergeCell ref="AB34:AE34"/>
    <mergeCell ref="AF34:AI34"/>
    <mergeCell ref="AJ34:AM34"/>
    <mergeCell ref="AN34:AQ34"/>
    <mergeCell ref="AR34:AU34"/>
    <mergeCell ref="AN32:AQ32"/>
    <mergeCell ref="AR32:AU32"/>
    <mergeCell ref="A33:Q33"/>
    <mergeCell ref="R33:S33"/>
    <mergeCell ref="T33:W33"/>
    <mergeCell ref="X33:AA33"/>
    <mergeCell ref="AB33:AE33"/>
    <mergeCell ref="AF33:AI33"/>
    <mergeCell ref="AJ33:AM33"/>
    <mergeCell ref="AN33:AQ33"/>
    <mergeCell ref="AJ31:AM31"/>
    <mergeCell ref="AN31:AQ31"/>
    <mergeCell ref="AR31:AU31"/>
    <mergeCell ref="A32:Q32"/>
    <mergeCell ref="R32:S32"/>
    <mergeCell ref="T32:W32"/>
    <mergeCell ref="X32:AA32"/>
    <mergeCell ref="AB32:AE32"/>
    <mergeCell ref="AF32:AI32"/>
    <mergeCell ref="AJ32:AM32"/>
    <mergeCell ref="A31:Q31"/>
    <mergeCell ref="R31:S31"/>
    <mergeCell ref="T31:W31"/>
    <mergeCell ref="X31:AA31"/>
    <mergeCell ref="AB31:AE31"/>
    <mergeCell ref="AF31:AI31"/>
    <mergeCell ref="AR29:AU29"/>
    <mergeCell ref="A30:Q30"/>
    <mergeCell ref="R30:S30"/>
    <mergeCell ref="T30:W30"/>
    <mergeCell ref="X30:AA30"/>
    <mergeCell ref="AB30:AE30"/>
    <mergeCell ref="AF30:AI30"/>
    <mergeCell ref="AJ30:AM30"/>
    <mergeCell ref="AN30:AQ30"/>
    <mergeCell ref="AR30:AU30"/>
    <mergeCell ref="AN28:AQ28"/>
    <mergeCell ref="AR28:AU28"/>
    <mergeCell ref="A29:Q29"/>
    <mergeCell ref="R29:S29"/>
    <mergeCell ref="T29:W29"/>
    <mergeCell ref="X29:AA29"/>
    <mergeCell ref="AB29:AE29"/>
    <mergeCell ref="AF29:AI29"/>
    <mergeCell ref="AJ29:AM29"/>
    <mergeCell ref="AN29:AQ29"/>
    <mergeCell ref="AJ27:AM27"/>
    <mergeCell ref="AN27:AQ27"/>
    <mergeCell ref="AR27:AU27"/>
    <mergeCell ref="A28:Q28"/>
    <mergeCell ref="R28:S28"/>
    <mergeCell ref="T28:W28"/>
    <mergeCell ref="X28:AA28"/>
    <mergeCell ref="AB28:AE28"/>
    <mergeCell ref="AF28:AI28"/>
    <mergeCell ref="AJ28:AM28"/>
    <mergeCell ref="A27:Q27"/>
    <mergeCell ref="R27:S27"/>
    <mergeCell ref="T27:W27"/>
    <mergeCell ref="X27:AA27"/>
    <mergeCell ref="AB27:AE27"/>
    <mergeCell ref="AF27:AI27"/>
    <mergeCell ref="AR25:AU25"/>
    <mergeCell ref="A26:Q26"/>
    <mergeCell ref="R26:S26"/>
    <mergeCell ref="T26:W26"/>
    <mergeCell ref="X26:AA26"/>
    <mergeCell ref="AB26:AE26"/>
    <mergeCell ref="AF26:AI26"/>
    <mergeCell ref="AJ26:AM26"/>
    <mergeCell ref="AN26:AQ26"/>
    <mergeCell ref="AR26:AU26"/>
    <mergeCell ref="AN24:AQ24"/>
    <mergeCell ref="AR24:AU24"/>
    <mergeCell ref="A25:Q25"/>
    <mergeCell ref="R25:S25"/>
    <mergeCell ref="T25:W25"/>
    <mergeCell ref="X25:AA25"/>
    <mergeCell ref="AB25:AE25"/>
    <mergeCell ref="AF25:AI25"/>
    <mergeCell ref="AJ25:AM25"/>
    <mergeCell ref="AN25:AQ25"/>
    <mergeCell ref="AJ23:AM23"/>
    <mergeCell ref="AN23:AQ23"/>
    <mergeCell ref="AR23:AU23"/>
    <mergeCell ref="A24:Q24"/>
    <mergeCell ref="R24:S24"/>
    <mergeCell ref="T24:W24"/>
    <mergeCell ref="X24:AA24"/>
    <mergeCell ref="AB24:AE24"/>
    <mergeCell ref="AF24:AI24"/>
    <mergeCell ref="AJ24:AM24"/>
    <mergeCell ref="A23:Q23"/>
    <mergeCell ref="R23:S23"/>
    <mergeCell ref="T23:W23"/>
    <mergeCell ref="X23:AA23"/>
    <mergeCell ref="AB23:AE23"/>
    <mergeCell ref="AF23:AI23"/>
    <mergeCell ref="AR21:AU21"/>
    <mergeCell ref="A22:Q22"/>
    <mergeCell ref="R22:S22"/>
    <mergeCell ref="T22:W22"/>
    <mergeCell ref="X22:AA22"/>
    <mergeCell ref="AB22:AE22"/>
    <mergeCell ref="AF22:AI22"/>
    <mergeCell ref="AJ22:AM22"/>
    <mergeCell ref="AN22:AQ22"/>
    <mergeCell ref="AR22:AU22"/>
    <mergeCell ref="AN20:AQ20"/>
    <mergeCell ref="AR20:AU20"/>
    <mergeCell ref="A21:Q21"/>
    <mergeCell ref="R21:S21"/>
    <mergeCell ref="T21:W21"/>
    <mergeCell ref="X21:AA21"/>
    <mergeCell ref="AB21:AE21"/>
    <mergeCell ref="AF21:AI21"/>
    <mergeCell ref="AJ21:AM21"/>
    <mergeCell ref="AN21:AQ21"/>
    <mergeCell ref="AJ19:AM19"/>
    <mergeCell ref="AN19:AQ19"/>
    <mergeCell ref="AR19:AU19"/>
    <mergeCell ref="A20:Q20"/>
    <mergeCell ref="R20:S20"/>
    <mergeCell ref="T20:W20"/>
    <mergeCell ref="X20:AA20"/>
    <mergeCell ref="AB20:AE20"/>
    <mergeCell ref="AF20:AI20"/>
    <mergeCell ref="AJ20:AM20"/>
    <mergeCell ref="A19:Q19"/>
    <mergeCell ref="R19:S19"/>
    <mergeCell ref="T19:W19"/>
    <mergeCell ref="X19:AA19"/>
    <mergeCell ref="AB19:AE19"/>
    <mergeCell ref="AF19:AI19"/>
    <mergeCell ref="AR17:AU17"/>
    <mergeCell ref="A18:Q18"/>
    <mergeCell ref="R18:S18"/>
    <mergeCell ref="T18:W18"/>
    <mergeCell ref="X18:AA18"/>
    <mergeCell ref="AB18:AE18"/>
    <mergeCell ref="AF18:AI18"/>
    <mergeCell ref="AJ18:AM18"/>
    <mergeCell ref="AN18:AQ18"/>
    <mergeCell ref="AR18:AU18"/>
    <mergeCell ref="AN16:AQ16"/>
    <mergeCell ref="AR16:AU16"/>
    <mergeCell ref="A17:Q17"/>
    <mergeCell ref="R17:S17"/>
    <mergeCell ref="T17:W17"/>
    <mergeCell ref="X17:AA17"/>
    <mergeCell ref="AB17:AE17"/>
    <mergeCell ref="AF17:AI17"/>
    <mergeCell ref="AJ17:AM17"/>
    <mergeCell ref="AN17:AQ17"/>
    <mergeCell ref="AJ15:AM15"/>
    <mergeCell ref="AN15:AQ15"/>
    <mergeCell ref="AR15:AU15"/>
    <mergeCell ref="A16:Q16"/>
    <mergeCell ref="R16:S16"/>
    <mergeCell ref="T16:W16"/>
    <mergeCell ref="X16:AA16"/>
    <mergeCell ref="AB16:AE16"/>
    <mergeCell ref="AF16:AI16"/>
    <mergeCell ref="AJ16:AM16"/>
    <mergeCell ref="A15:Q15"/>
    <mergeCell ref="R15:S15"/>
    <mergeCell ref="T15:W15"/>
    <mergeCell ref="X15:AA15"/>
    <mergeCell ref="AB15:AE15"/>
    <mergeCell ref="AF15:AI15"/>
    <mergeCell ref="AR13:AU13"/>
    <mergeCell ref="A14:Q14"/>
    <mergeCell ref="R14:S14"/>
    <mergeCell ref="T14:W14"/>
    <mergeCell ref="X14:AA14"/>
    <mergeCell ref="AB14:AE14"/>
    <mergeCell ref="AF14:AI14"/>
    <mergeCell ref="AJ14:AM14"/>
    <mergeCell ref="AN14:AQ14"/>
    <mergeCell ref="AR14:AU14"/>
    <mergeCell ref="AN12:AQ12"/>
    <mergeCell ref="AR12:AU12"/>
    <mergeCell ref="A13:Q13"/>
    <mergeCell ref="R13:S13"/>
    <mergeCell ref="T13:W13"/>
    <mergeCell ref="X13:AA13"/>
    <mergeCell ref="AB13:AE13"/>
    <mergeCell ref="AF13:AI13"/>
    <mergeCell ref="AJ13:AM13"/>
    <mergeCell ref="AN13:AQ13"/>
    <mergeCell ref="AJ11:AM11"/>
    <mergeCell ref="AN11:AQ11"/>
    <mergeCell ref="AR11:AU11"/>
    <mergeCell ref="A12:Q12"/>
    <mergeCell ref="R12:S12"/>
    <mergeCell ref="T12:W12"/>
    <mergeCell ref="X12:AA12"/>
    <mergeCell ref="AB12:AE12"/>
    <mergeCell ref="AF12:AI12"/>
    <mergeCell ref="AJ12:AM12"/>
    <mergeCell ref="A11:Q11"/>
    <mergeCell ref="R11:S11"/>
    <mergeCell ref="T11:W11"/>
    <mergeCell ref="X11:AA11"/>
    <mergeCell ref="AB11:AE11"/>
    <mergeCell ref="AF11:AI11"/>
    <mergeCell ref="AR9:AU9"/>
    <mergeCell ref="A10:Q10"/>
    <mergeCell ref="R10:S10"/>
    <mergeCell ref="T10:W10"/>
    <mergeCell ref="X10:AA10"/>
    <mergeCell ref="AB10:AE10"/>
    <mergeCell ref="AF10:AI10"/>
    <mergeCell ref="AJ10:AM10"/>
    <mergeCell ref="AN10:AQ10"/>
    <mergeCell ref="AR10:AU10"/>
    <mergeCell ref="AN8:AQ8"/>
    <mergeCell ref="AR8:AU8"/>
    <mergeCell ref="A9:Q9"/>
    <mergeCell ref="R9:S9"/>
    <mergeCell ref="T9:W9"/>
    <mergeCell ref="X9:AA9"/>
    <mergeCell ref="AB9:AE9"/>
    <mergeCell ref="AF9:AI9"/>
    <mergeCell ref="AJ9:AM9"/>
    <mergeCell ref="AN9:AQ9"/>
    <mergeCell ref="AJ7:AM7"/>
    <mergeCell ref="AN7:AQ7"/>
    <mergeCell ref="AR7:AU7"/>
    <mergeCell ref="A8:Q8"/>
    <mergeCell ref="R8:S8"/>
    <mergeCell ref="T8:W8"/>
    <mergeCell ref="X8:AA8"/>
    <mergeCell ref="AB8:AE8"/>
    <mergeCell ref="AF8:AI8"/>
    <mergeCell ref="AJ8:AM8"/>
    <mergeCell ref="AI2:AU2"/>
    <mergeCell ref="AI3:AU3"/>
    <mergeCell ref="A5:AU5"/>
    <mergeCell ref="A6:AU6"/>
    <mergeCell ref="A7:Q7"/>
    <mergeCell ref="R7:S7"/>
    <mergeCell ref="T7:W7"/>
    <mergeCell ref="X7:AA7"/>
    <mergeCell ref="AB7:AE7"/>
    <mergeCell ref="AF7:AI7"/>
  </mergeCells>
  <printOptions horizontalCentered="1"/>
  <pageMargins left="0.19652777777777777" right="0.19652777777777777" top="0.19652777777777777" bottom="0.19652777777777777" header="0.51180555555555551" footer="0.51180555555555551"/>
  <pageSetup paperSize="9" scale="91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F7F5C-ABC7-487F-BA63-F136C09F22BB}">
  <sheetPr>
    <tabColor rgb="FF00B050"/>
    <pageSetUpPr fitToPage="1"/>
  </sheetPr>
  <dimension ref="C3:J69"/>
  <sheetViews>
    <sheetView workbookViewId="0">
      <selection activeCell="D66" sqref="D66:G66"/>
    </sheetView>
  </sheetViews>
  <sheetFormatPr defaultRowHeight="12.75" x14ac:dyDescent="0.2"/>
  <cols>
    <col min="1" max="2" width="9.140625" style="96"/>
    <col min="3" max="3" width="66.42578125" style="96" customWidth="1"/>
    <col min="4" max="4" width="15.7109375" style="96" customWidth="1"/>
    <col min="5" max="5" width="10" style="96" bestFit="1" customWidth="1"/>
    <col min="6" max="6" width="11.42578125" style="96" bestFit="1" customWidth="1"/>
    <col min="7" max="7" width="11.42578125" style="96" customWidth="1"/>
    <col min="8" max="8" width="24" style="96" customWidth="1"/>
    <col min="9" max="9" width="12.28515625" style="96" customWidth="1"/>
    <col min="10" max="10" width="15.85546875" style="96" customWidth="1"/>
    <col min="11" max="16384" width="9.140625" style="96"/>
  </cols>
  <sheetData>
    <row r="3" spans="3:10" ht="15" x14ac:dyDescent="0.25">
      <c r="C3" s="195" t="s">
        <v>737</v>
      </c>
      <c r="D3" s="195"/>
      <c r="E3" s="195"/>
      <c r="F3" s="195"/>
      <c r="G3" s="195"/>
      <c r="H3" s="195"/>
      <c r="I3" s="94"/>
      <c r="J3" s="95"/>
    </row>
    <row r="4" spans="3:10" x14ac:dyDescent="0.2">
      <c r="C4" s="97"/>
      <c r="D4" s="98"/>
      <c r="E4" s="98"/>
      <c r="F4" s="98"/>
      <c r="G4" s="98"/>
      <c r="H4" s="99"/>
      <c r="I4" s="100"/>
      <c r="J4" s="101"/>
    </row>
    <row r="5" spans="3:10" x14ac:dyDescent="0.2">
      <c r="C5" s="102" t="s">
        <v>0</v>
      </c>
      <c r="D5" s="102"/>
      <c r="E5" s="102"/>
      <c r="F5" s="102"/>
      <c r="G5" s="102"/>
      <c r="H5" s="103"/>
      <c r="I5" s="100"/>
      <c r="J5" s="101"/>
    </row>
    <row r="6" spans="3:10" x14ac:dyDescent="0.2">
      <c r="C6" s="102" t="s">
        <v>667</v>
      </c>
      <c r="D6" s="102"/>
      <c r="E6" s="102"/>
      <c r="F6" s="102"/>
      <c r="G6" s="102"/>
      <c r="H6" s="103"/>
      <c r="I6" s="100"/>
      <c r="J6" s="101"/>
    </row>
    <row r="7" spans="3:10" x14ac:dyDescent="0.2">
      <c r="C7" s="97"/>
      <c r="D7" s="100"/>
      <c r="E7" s="100"/>
      <c r="F7" s="100"/>
      <c r="G7" s="100"/>
      <c r="H7" s="100"/>
      <c r="I7" s="100"/>
      <c r="J7" s="101"/>
    </row>
    <row r="8" spans="3:10" ht="13.5" thickBot="1" x14ac:dyDescent="0.25">
      <c r="C8" s="97"/>
      <c r="D8" s="104"/>
      <c r="E8" s="100"/>
      <c r="F8" s="100"/>
      <c r="G8" s="105"/>
      <c r="H8" s="105"/>
      <c r="I8" s="106" t="s">
        <v>668</v>
      </c>
      <c r="J8" s="101"/>
    </row>
    <row r="9" spans="3:10" ht="26.25" customHeight="1" thickBot="1" x14ac:dyDescent="0.25">
      <c r="C9" s="107" t="s">
        <v>669</v>
      </c>
      <c r="D9" s="108" t="s">
        <v>670</v>
      </c>
      <c r="E9" s="109"/>
      <c r="F9" s="109"/>
      <c r="G9" s="110"/>
      <c r="H9" s="111" t="s">
        <v>671</v>
      </c>
      <c r="I9" s="112" t="s">
        <v>672</v>
      </c>
      <c r="J9" s="113"/>
    </row>
    <row r="10" spans="3:10" ht="24.75" thickBot="1" x14ac:dyDescent="0.25">
      <c r="C10" s="114"/>
      <c r="D10" s="115" t="s">
        <v>673</v>
      </c>
      <c r="E10" s="116" t="s">
        <v>674</v>
      </c>
      <c r="F10" s="116" t="s">
        <v>675</v>
      </c>
      <c r="G10" s="117" t="s">
        <v>676</v>
      </c>
      <c r="H10" s="118"/>
      <c r="I10" s="119"/>
      <c r="J10" s="101"/>
    </row>
    <row r="11" spans="3:10" ht="24" x14ac:dyDescent="0.2">
      <c r="C11" s="120" t="s">
        <v>677</v>
      </c>
      <c r="D11" s="121"/>
      <c r="E11" s="121"/>
      <c r="F11" s="121"/>
      <c r="G11" s="122"/>
      <c r="H11" s="121"/>
      <c r="I11" s="123"/>
      <c r="J11" s="101"/>
    </row>
    <row r="12" spans="3:10" x14ac:dyDescent="0.2">
      <c r="C12" s="124" t="s">
        <v>678</v>
      </c>
      <c r="D12" s="125"/>
      <c r="E12" s="125"/>
      <c r="F12" s="125"/>
      <c r="G12" s="126"/>
      <c r="H12" s="125"/>
      <c r="I12" s="123"/>
      <c r="J12" s="101"/>
    </row>
    <row r="13" spans="3:10" ht="72" x14ac:dyDescent="0.2">
      <c r="C13" s="127" t="s">
        <v>679</v>
      </c>
      <c r="D13" s="128" t="s">
        <v>680</v>
      </c>
      <c r="E13" s="129">
        <v>18.329999999999998</v>
      </c>
      <c r="F13" s="130">
        <v>6000000</v>
      </c>
      <c r="G13" s="131">
        <f>E13*F13</f>
        <v>109979999.99999999</v>
      </c>
      <c r="H13" s="130">
        <v>11612055</v>
      </c>
      <c r="I13" s="132"/>
      <c r="J13" s="133"/>
    </row>
    <row r="14" spans="3:10" x14ac:dyDescent="0.2">
      <c r="C14" s="134" t="s">
        <v>681</v>
      </c>
      <c r="D14" s="135"/>
      <c r="E14" s="136"/>
      <c r="F14" s="136"/>
      <c r="G14" s="137"/>
      <c r="H14" s="135"/>
      <c r="I14" s="123"/>
      <c r="J14" s="101"/>
    </row>
    <row r="15" spans="3:10" x14ac:dyDescent="0.2">
      <c r="C15" s="127" t="s">
        <v>682</v>
      </c>
      <c r="D15" s="138"/>
      <c r="E15" s="139" t="s">
        <v>683</v>
      </c>
      <c r="F15" s="129" t="s">
        <v>684</v>
      </c>
      <c r="G15" s="131">
        <v>9737000</v>
      </c>
      <c r="H15" s="130"/>
      <c r="I15" s="123"/>
      <c r="J15" s="101"/>
    </row>
    <row r="16" spans="3:10" x14ac:dyDescent="0.2">
      <c r="C16" s="140"/>
      <c r="D16" s="135"/>
      <c r="E16" s="136"/>
      <c r="F16" s="129"/>
      <c r="G16" s="137"/>
      <c r="H16" s="135"/>
      <c r="I16" s="123"/>
      <c r="J16" s="101"/>
    </row>
    <row r="17" spans="3:10" x14ac:dyDescent="0.2">
      <c r="C17" s="140"/>
      <c r="D17" s="135"/>
      <c r="E17" s="136"/>
      <c r="F17" s="129"/>
      <c r="G17" s="137"/>
      <c r="H17" s="135"/>
      <c r="I17" s="123"/>
      <c r="J17" s="101"/>
    </row>
    <row r="18" spans="3:10" x14ac:dyDescent="0.2">
      <c r="C18" s="134" t="s">
        <v>685</v>
      </c>
      <c r="D18" s="141"/>
      <c r="E18" s="136"/>
      <c r="F18" s="142" t="s">
        <v>686</v>
      </c>
      <c r="G18" s="131">
        <v>19463500</v>
      </c>
      <c r="H18" s="130"/>
      <c r="I18" s="123"/>
      <c r="J18" s="101"/>
    </row>
    <row r="19" spans="3:10" x14ac:dyDescent="0.2">
      <c r="C19" s="143"/>
      <c r="D19" s="135"/>
      <c r="E19" s="136"/>
      <c r="F19" s="129"/>
      <c r="G19" s="137"/>
      <c r="H19" s="135"/>
      <c r="I19" s="123"/>
      <c r="J19" s="101"/>
    </row>
    <row r="20" spans="3:10" x14ac:dyDescent="0.2">
      <c r="C20" s="143"/>
      <c r="D20" s="135"/>
      <c r="E20" s="136"/>
      <c r="F20" s="129"/>
      <c r="G20" s="137"/>
      <c r="H20" s="135"/>
      <c r="I20" s="123"/>
      <c r="J20" s="101"/>
    </row>
    <row r="21" spans="3:10" x14ac:dyDescent="0.2">
      <c r="C21" s="134" t="s">
        <v>687</v>
      </c>
      <c r="D21" s="141"/>
      <c r="E21" s="144">
        <v>19638</v>
      </c>
      <c r="F21" s="145" t="s">
        <v>688</v>
      </c>
      <c r="G21" s="131">
        <v>1669230</v>
      </c>
      <c r="H21" s="130"/>
      <c r="I21" s="123"/>
      <c r="J21" s="101"/>
    </row>
    <row r="22" spans="3:10" x14ac:dyDescent="0.2">
      <c r="C22" s="143"/>
      <c r="D22" s="135"/>
      <c r="E22" s="146"/>
      <c r="F22" s="145"/>
      <c r="G22" s="137"/>
      <c r="H22" s="135"/>
      <c r="I22" s="123"/>
      <c r="J22" s="101"/>
    </row>
    <row r="23" spans="3:10" x14ac:dyDescent="0.2">
      <c r="C23" s="143"/>
      <c r="D23" s="135"/>
      <c r="E23" s="146"/>
      <c r="F23" s="145"/>
      <c r="G23" s="137"/>
      <c r="H23" s="135"/>
      <c r="I23" s="123"/>
      <c r="J23" s="101"/>
    </row>
    <row r="24" spans="3:10" x14ac:dyDescent="0.2">
      <c r="C24" s="134" t="s">
        <v>689</v>
      </c>
      <c r="D24" s="141"/>
      <c r="E24" s="136"/>
      <c r="F24" s="147" t="s">
        <v>690</v>
      </c>
      <c r="G24" s="131">
        <v>5688165</v>
      </c>
      <c r="H24" s="130"/>
      <c r="I24" s="123"/>
      <c r="J24" s="101"/>
    </row>
    <row r="25" spans="3:10" x14ac:dyDescent="0.2">
      <c r="C25" s="143"/>
      <c r="D25" s="135"/>
      <c r="E25" s="136"/>
      <c r="F25" s="148"/>
      <c r="G25" s="137"/>
      <c r="H25" s="135"/>
      <c r="I25" s="123"/>
      <c r="J25" s="101"/>
    </row>
    <row r="26" spans="3:10" x14ac:dyDescent="0.2">
      <c r="C26" s="143"/>
      <c r="D26" s="135"/>
      <c r="E26" s="136"/>
      <c r="F26" s="148"/>
      <c r="G26" s="137"/>
      <c r="H26" s="135"/>
      <c r="I26" s="123"/>
      <c r="J26" s="101"/>
    </row>
    <row r="27" spans="3:10" x14ac:dyDescent="0.2">
      <c r="C27" s="134" t="s">
        <v>691</v>
      </c>
      <c r="D27" s="130">
        <v>4756</v>
      </c>
      <c r="E27" s="136"/>
      <c r="F27" s="144">
        <v>2800</v>
      </c>
      <c r="G27" s="131">
        <f>D27*F27</f>
        <v>13316800</v>
      </c>
      <c r="H27" s="130"/>
      <c r="I27" s="123"/>
      <c r="J27" s="101"/>
    </row>
    <row r="28" spans="3:10" x14ac:dyDescent="0.2">
      <c r="C28" s="143"/>
      <c r="D28" s="135"/>
      <c r="E28" s="136"/>
      <c r="F28" s="136"/>
      <c r="G28" s="137"/>
      <c r="H28" s="135"/>
      <c r="I28" s="123"/>
      <c r="J28" s="101"/>
    </row>
    <row r="29" spans="3:10" x14ac:dyDescent="0.2">
      <c r="C29" s="143"/>
      <c r="D29" s="135"/>
      <c r="E29" s="136"/>
      <c r="F29" s="136"/>
      <c r="G29" s="137"/>
      <c r="H29" s="135"/>
      <c r="I29" s="123"/>
      <c r="J29" s="101"/>
    </row>
    <row r="30" spans="3:10" x14ac:dyDescent="0.2">
      <c r="C30" s="134" t="s">
        <v>692</v>
      </c>
      <c r="D30" s="149" t="s">
        <v>693</v>
      </c>
      <c r="E30" s="136"/>
      <c r="F30" s="144" t="s">
        <v>694</v>
      </c>
      <c r="G30" s="131">
        <v>79050</v>
      </c>
      <c r="H30" s="130"/>
      <c r="I30" s="123"/>
      <c r="J30" s="101"/>
    </row>
    <row r="31" spans="3:10" x14ac:dyDescent="0.2">
      <c r="C31" s="134" t="s">
        <v>695</v>
      </c>
      <c r="D31" s="130"/>
      <c r="E31" s="136"/>
      <c r="F31" s="146"/>
      <c r="G31" s="131">
        <v>3610011</v>
      </c>
      <c r="H31" s="130"/>
      <c r="I31" s="123"/>
      <c r="J31" s="101"/>
    </row>
    <row r="32" spans="3:10" x14ac:dyDescent="0.2">
      <c r="C32" s="134" t="s">
        <v>696</v>
      </c>
      <c r="D32" s="130"/>
      <c r="E32" s="136"/>
      <c r="F32" s="146"/>
      <c r="G32" s="131">
        <v>2390000</v>
      </c>
      <c r="H32" s="130"/>
      <c r="I32" s="123"/>
      <c r="J32" s="101"/>
    </row>
    <row r="33" spans="3:10" x14ac:dyDescent="0.2">
      <c r="C33" s="140"/>
      <c r="D33" s="138"/>
      <c r="E33" s="136"/>
      <c r="F33" s="136"/>
      <c r="G33" s="137"/>
      <c r="H33" s="135"/>
      <c r="I33" s="150">
        <f>G13+G15+G18+G21+G24+G27+G30+G31+G32+H13</f>
        <v>177545811</v>
      </c>
      <c r="J33" s="151" t="s">
        <v>697</v>
      </c>
    </row>
    <row r="34" spans="3:10" ht="24" x14ac:dyDescent="0.2">
      <c r="C34" s="152" t="s">
        <v>698</v>
      </c>
      <c r="D34" s="135"/>
      <c r="E34" s="136"/>
      <c r="F34" s="136"/>
      <c r="G34" s="137"/>
      <c r="H34" s="135"/>
      <c r="I34" s="100"/>
      <c r="J34" s="101"/>
    </row>
    <row r="35" spans="3:10" x14ac:dyDescent="0.2">
      <c r="C35" s="153" t="s">
        <v>699</v>
      </c>
      <c r="D35" s="135"/>
      <c r="E35" s="136"/>
      <c r="F35" s="136"/>
      <c r="G35" s="137"/>
      <c r="H35" s="135"/>
      <c r="I35" s="100"/>
      <c r="J35" s="101"/>
    </row>
    <row r="36" spans="3:10" x14ac:dyDescent="0.2">
      <c r="C36" s="134" t="s">
        <v>700</v>
      </c>
      <c r="D36" s="135"/>
      <c r="E36" s="136"/>
      <c r="F36" s="136"/>
      <c r="G36" s="137"/>
      <c r="H36" s="135"/>
      <c r="I36" s="100"/>
      <c r="J36" s="101"/>
    </row>
    <row r="37" spans="3:10" x14ac:dyDescent="0.2">
      <c r="C37" s="134" t="s">
        <v>701</v>
      </c>
      <c r="D37" s="135"/>
      <c r="E37" s="136"/>
      <c r="F37" s="136"/>
      <c r="G37" s="137"/>
      <c r="H37" s="135"/>
      <c r="I37" s="100"/>
      <c r="J37" s="101"/>
    </row>
    <row r="38" spans="3:10" ht="24" x14ac:dyDescent="0.2">
      <c r="C38" s="127" t="s">
        <v>702</v>
      </c>
      <c r="D38" s="144" t="s">
        <v>703</v>
      </c>
      <c r="E38" s="154"/>
      <c r="F38" s="136"/>
      <c r="G38" s="137"/>
      <c r="H38" s="135"/>
      <c r="I38" s="100"/>
      <c r="J38" s="101"/>
    </row>
    <row r="39" spans="3:10" ht="24" x14ac:dyDescent="0.2">
      <c r="C39" s="127" t="s">
        <v>704</v>
      </c>
      <c r="D39" s="130"/>
      <c r="E39" s="155">
        <v>0</v>
      </c>
      <c r="F39" s="136"/>
      <c r="G39" s="137"/>
      <c r="H39" s="135"/>
      <c r="I39" s="100"/>
      <c r="J39" s="101"/>
    </row>
    <row r="40" spans="3:10" ht="24" x14ac:dyDescent="0.2">
      <c r="C40" s="127" t="s">
        <v>705</v>
      </c>
      <c r="D40" s="130"/>
      <c r="E40" s="156">
        <v>1</v>
      </c>
      <c r="F40" s="136"/>
      <c r="G40" s="137"/>
      <c r="H40" s="135"/>
      <c r="I40" s="100"/>
      <c r="J40" s="101"/>
    </row>
    <row r="41" spans="3:10" x14ac:dyDescent="0.2">
      <c r="C41" s="134" t="s">
        <v>706</v>
      </c>
      <c r="D41" s="130"/>
      <c r="E41" s="156">
        <v>2</v>
      </c>
      <c r="F41" s="144">
        <v>5928000</v>
      </c>
      <c r="G41" s="131">
        <f>E41*F41</f>
        <v>11856000</v>
      </c>
      <c r="H41" s="130">
        <v>1430200</v>
      </c>
      <c r="I41" s="157"/>
      <c r="J41" s="158"/>
    </row>
    <row r="42" spans="3:10" x14ac:dyDescent="0.2">
      <c r="C42" s="134" t="s">
        <v>707</v>
      </c>
      <c r="D42" s="138"/>
      <c r="E42" s="144">
        <v>69</v>
      </c>
      <c r="F42" s="144">
        <v>79610</v>
      </c>
      <c r="G42" s="159">
        <f>E42*F42</f>
        <v>5493090</v>
      </c>
      <c r="H42" s="144">
        <v>362250</v>
      </c>
      <c r="I42" s="123"/>
      <c r="J42" s="101"/>
    </row>
    <row r="43" spans="3:10" x14ac:dyDescent="0.2">
      <c r="C43" s="160" t="s">
        <v>708</v>
      </c>
      <c r="D43" s="135"/>
      <c r="E43" s="146"/>
      <c r="F43" s="146"/>
      <c r="G43" s="161"/>
      <c r="H43" s="146"/>
      <c r="I43" s="123"/>
      <c r="J43" s="101"/>
    </row>
    <row r="44" spans="3:10" x14ac:dyDescent="0.2">
      <c r="C44" s="134" t="s">
        <v>709</v>
      </c>
      <c r="D44" s="138"/>
      <c r="E44" s="144">
        <v>0</v>
      </c>
      <c r="F44" s="144">
        <v>25000</v>
      </c>
      <c r="G44" s="159">
        <f>E44*F44</f>
        <v>0</v>
      </c>
      <c r="H44" s="144"/>
      <c r="I44" s="123"/>
      <c r="J44" s="101"/>
    </row>
    <row r="45" spans="3:10" x14ac:dyDescent="0.2">
      <c r="C45" s="134" t="s">
        <v>710</v>
      </c>
      <c r="D45" s="138"/>
      <c r="E45" s="144">
        <v>39</v>
      </c>
      <c r="F45" s="162">
        <v>537000</v>
      </c>
      <c r="G45" s="159">
        <f>E45*F45</f>
        <v>20943000</v>
      </c>
      <c r="H45" s="144">
        <v>2554500</v>
      </c>
      <c r="I45" s="123"/>
      <c r="J45" s="101"/>
    </row>
    <row r="46" spans="3:10" x14ac:dyDescent="0.2">
      <c r="C46" s="127" t="s">
        <v>711</v>
      </c>
      <c r="D46" s="135"/>
      <c r="E46" s="144">
        <v>24</v>
      </c>
      <c r="F46" s="144">
        <v>318630</v>
      </c>
      <c r="G46" s="159">
        <f>E46*F46</f>
        <v>7647120</v>
      </c>
      <c r="H46" s="144">
        <v>748800</v>
      </c>
      <c r="I46" s="123"/>
      <c r="J46" s="101"/>
    </row>
    <row r="47" spans="3:10" x14ac:dyDescent="0.2">
      <c r="C47" s="163" t="s">
        <v>712</v>
      </c>
      <c r="D47" s="128"/>
      <c r="E47" s="164"/>
      <c r="F47" s="135"/>
      <c r="G47" s="137"/>
      <c r="H47" s="135"/>
      <c r="I47" s="123"/>
      <c r="J47" s="101"/>
    </row>
    <row r="48" spans="3:10" x14ac:dyDescent="0.2">
      <c r="C48" s="127" t="s">
        <v>713</v>
      </c>
      <c r="D48" s="128" t="s">
        <v>714</v>
      </c>
      <c r="E48" s="165">
        <v>4.5</v>
      </c>
      <c r="F48" s="135"/>
      <c r="G48" s="137"/>
      <c r="H48" s="135"/>
      <c r="I48" s="123"/>
      <c r="J48" s="101"/>
    </row>
    <row r="49" spans="3:10" x14ac:dyDescent="0.2">
      <c r="C49" s="127" t="s">
        <v>715</v>
      </c>
      <c r="D49" s="128"/>
      <c r="E49" s="165">
        <v>1</v>
      </c>
      <c r="F49" s="130">
        <v>7560900</v>
      </c>
      <c r="G49" s="131">
        <f>E49*F49</f>
        <v>7560900</v>
      </c>
      <c r="H49" s="130"/>
      <c r="I49" s="123"/>
      <c r="J49" s="101"/>
    </row>
    <row r="50" spans="3:10" ht="24" x14ac:dyDescent="0.2">
      <c r="C50" s="127" t="s">
        <v>716</v>
      </c>
      <c r="D50" s="128"/>
      <c r="E50" s="165">
        <v>3.5</v>
      </c>
      <c r="F50" s="130">
        <v>6276200</v>
      </c>
      <c r="G50" s="131">
        <f>E50*F50</f>
        <v>21966700</v>
      </c>
      <c r="H50" s="130">
        <v>1966300</v>
      </c>
      <c r="I50" s="123"/>
      <c r="J50" s="101"/>
    </row>
    <row r="51" spans="3:10" ht="24" x14ac:dyDescent="0.2">
      <c r="C51" s="127" t="s">
        <v>717</v>
      </c>
      <c r="D51" s="138"/>
      <c r="E51" s="164"/>
      <c r="F51" s="135"/>
      <c r="G51" s="131">
        <v>7698920</v>
      </c>
      <c r="H51" s="130"/>
      <c r="I51" s="166"/>
      <c r="J51" s="166"/>
    </row>
    <row r="52" spans="3:10" ht="24" x14ac:dyDescent="0.2">
      <c r="C52" s="163" t="s">
        <v>718</v>
      </c>
      <c r="D52" s="135"/>
      <c r="E52" s="136"/>
      <c r="F52" s="136"/>
      <c r="G52" s="131"/>
      <c r="H52" s="130"/>
      <c r="I52" s="123"/>
      <c r="J52" s="101"/>
    </row>
    <row r="53" spans="3:10" ht="24" x14ac:dyDescent="0.2">
      <c r="C53" s="127" t="s">
        <v>719</v>
      </c>
      <c r="D53" s="138"/>
      <c r="E53" s="144">
        <v>15</v>
      </c>
      <c r="F53" s="144">
        <v>6399900</v>
      </c>
      <c r="G53" s="159">
        <f>E53*F53</f>
        <v>95998500</v>
      </c>
      <c r="H53" s="144">
        <v>12735000</v>
      </c>
      <c r="I53" s="157"/>
      <c r="J53" s="158"/>
    </row>
    <row r="54" spans="3:10" ht="24" x14ac:dyDescent="0.2">
      <c r="C54" s="127" t="s">
        <v>720</v>
      </c>
      <c r="D54" s="138"/>
      <c r="E54" s="136"/>
      <c r="F54" s="136"/>
      <c r="G54" s="131">
        <v>29424680</v>
      </c>
      <c r="H54" s="130"/>
      <c r="I54" s="150">
        <f>G41+G42+G44+G45+G46+G49+G50+G51+G53+G54+H41+H42+H45+H46+H50+H53</f>
        <v>228385960</v>
      </c>
      <c r="J54" s="151" t="s">
        <v>721</v>
      </c>
    </row>
    <row r="55" spans="3:10" x14ac:dyDescent="0.2">
      <c r="C55" s="160" t="s">
        <v>722</v>
      </c>
      <c r="D55" s="135"/>
      <c r="E55" s="136"/>
      <c r="F55" s="136"/>
      <c r="G55" s="137"/>
      <c r="H55" s="135"/>
      <c r="I55" s="167"/>
      <c r="J55" s="167"/>
    </row>
    <row r="56" spans="3:10" x14ac:dyDescent="0.2">
      <c r="C56" s="134" t="s">
        <v>723</v>
      </c>
      <c r="D56" s="168">
        <v>416</v>
      </c>
      <c r="E56" s="169">
        <v>11.4</v>
      </c>
      <c r="F56" s="144">
        <v>2961000</v>
      </c>
      <c r="G56" s="159">
        <f>E56*F56</f>
        <v>33755400</v>
      </c>
      <c r="H56" s="144">
        <v>7512600</v>
      </c>
      <c r="I56" s="157"/>
      <c r="J56" s="158"/>
    </row>
    <row r="57" spans="3:10" x14ac:dyDescent="0.2">
      <c r="C57" s="134" t="s">
        <v>724</v>
      </c>
      <c r="D57" s="138"/>
      <c r="E57" s="136"/>
      <c r="F57" s="136"/>
      <c r="G57" s="131">
        <v>23650121</v>
      </c>
      <c r="H57" s="130"/>
      <c r="I57" s="150">
        <f>G56+G57+G58+H56</f>
        <v>64975406</v>
      </c>
      <c r="J57" s="151" t="s">
        <v>725</v>
      </c>
    </row>
    <row r="58" spans="3:10" ht="24" x14ac:dyDescent="0.2">
      <c r="C58" s="127" t="s">
        <v>726</v>
      </c>
      <c r="D58" s="138"/>
      <c r="E58" s="130">
        <v>201</v>
      </c>
      <c r="F58" s="130">
        <v>285</v>
      </c>
      <c r="G58" s="131">
        <f>E58*F58</f>
        <v>57285</v>
      </c>
      <c r="H58" s="130"/>
      <c r="I58" s="170"/>
      <c r="J58" s="151"/>
    </row>
    <row r="59" spans="3:10" x14ac:dyDescent="0.2">
      <c r="C59" s="167"/>
      <c r="D59" s="167"/>
      <c r="E59" s="100"/>
      <c r="F59" s="100"/>
      <c r="G59" s="171"/>
      <c r="H59" s="172"/>
      <c r="I59" s="150">
        <f>SUM(G35:G58)+SUM(H35:H58)</f>
        <v>293361366</v>
      </c>
      <c r="J59" s="151" t="s">
        <v>727</v>
      </c>
    </row>
    <row r="60" spans="3:10" x14ac:dyDescent="0.2">
      <c r="C60" s="124" t="s">
        <v>728</v>
      </c>
      <c r="D60" s="130"/>
      <c r="E60" s="136"/>
      <c r="F60" s="136"/>
      <c r="G60" s="173"/>
      <c r="H60" s="174"/>
      <c r="I60" s="100"/>
      <c r="J60" s="101"/>
    </row>
    <row r="61" spans="3:10" x14ac:dyDescent="0.2">
      <c r="C61" s="127" t="s">
        <v>729</v>
      </c>
      <c r="D61" s="130"/>
      <c r="E61" s="144">
        <v>4756</v>
      </c>
      <c r="F61" s="144">
        <v>2213</v>
      </c>
      <c r="G61" s="175">
        <f>E61*F61</f>
        <v>10525028</v>
      </c>
      <c r="H61" s="176"/>
      <c r="I61" s="132"/>
      <c r="J61" s="133"/>
    </row>
    <row r="62" spans="3:10" x14ac:dyDescent="0.2">
      <c r="C62" s="127"/>
      <c r="D62" s="128"/>
      <c r="E62" s="146"/>
      <c r="F62" s="146"/>
      <c r="G62" s="177"/>
      <c r="H62" s="178"/>
      <c r="I62" s="150">
        <f>G61</f>
        <v>10525028</v>
      </c>
      <c r="J62" s="151" t="s">
        <v>730</v>
      </c>
    </row>
    <row r="63" spans="3:10" x14ac:dyDescent="0.2">
      <c r="C63" s="179"/>
      <c r="D63" s="180"/>
      <c r="E63" s="136"/>
      <c r="F63" s="136"/>
      <c r="G63" s="137"/>
      <c r="H63" s="135"/>
      <c r="I63" s="181"/>
      <c r="J63" s="150"/>
    </row>
    <row r="64" spans="3:10" ht="24" x14ac:dyDescent="0.2">
      <c r="C64" s="182" t="s">
        <v>731</v>
      </c>
      <c r="D64" s="183"/>
      <c r="E64" s="184"/>
      <c r="F64" s="184"/>
      <c r="G64" s="185">
        <v>-177806938</v>
      </c>
      <c r="H64" s="130"/>
      <c r="I64" s="150">
        <f>G64</f>
        <v>-177806938</v>
      </c>
      <c r="J64" s="150" t="s">
        <v>732</v>
      </c>
    </row>
    <row r="65" spans="3:10" ht="13.5" thickBot="1" x14ac:dyDescent="0.25">
      <c r="C65" s="186"/>
      <c r="D65" s="187"/>
      <c r="E65" s="184"/>
      <c r="F65" s="184"/>
      <c r="G65" s="188"/>
      <c r="H65" s="189"/>
      <c r="I65" s="181"/>
      <c r="J65" s="150"/>
    </row>
    <row r="66" spans="3:10" ht="13.5" thickBot="1" x14ac:dyDescent="0.25">
      <c r="C66" s="190" t="s">
        <v>733</v>
      </c>
      <c r="D66" s="191">
        <f>G13+G15+G18+G21+G24+G27+G30+G41+G42+G45+G46+G49+G50+G51+G53+G54+G56+G57+G58+G61+G64+G31+G32</f>
        <v>264703562</v>
      </c>
      <c r="E66" s="191"/>
      <c r="F66" s="191"/>
      <c r="G66" s="192"/>
      <c r="H66" s="193">
        <f>SUM(H13:H65)</f>
        <v>38921705</v>
      </c>
      <c r="I66" s="150">
        <f>I33+I59+I62+I64</f>
        <v>303625267</v>
      </c>
      <c r="J66" s="151" t="s">
        <v>734</v>
      </c>
    </row>
    <row r="69" spans="3:10" x14ac:dyDescent="0.2">
      <c r="C69" s="96" t="s">
        <v>735</v>
      </c>
      <c r="D69" s="194">
        <v>84544</v>
      </c>
      <c r="E69" s="96" t="s">
        <v>736</v>
      </c>
    </row>
  </sheetData>
  <mergeCells count="10">
    <mergeCell ref="H9:H10"/>
    <mergeCell ref="I9:I10"/>
    <mergeCell ref="I51:J51"/>
    <mergeCell ref="D66:G66"/>
    <mergeCell ref="C3:H3"/>
    <mergeCell ref="D4:G4"/>
    <mergeCell ref="C5:G5"/>
    <mergeCell ref="C6:G6"/>
    <mergeCell ref="C9:C10"/>
    <mergeCell ref="D9:G9"/>
  </mergeCells>
  <pageMargins left="0.70866141732283472" right="0.70866141732283472" top="0.74803149606299213" bottom="0.74803149606299213" header="0.31496062992125984" footer="0.31496062992125984"/>
  <pageSetup paperSize="8" scale="72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0C250-504A-4956-B6E8-BBB50961154A}">
  <sheetPr>
    <tabColor rgb="FF00B050"/>
    <pageSetUpPr fitToPage="1"/>
  </sheetPr>
  <dimension ref="A1:I40"/>
  <sheetViews>
    <sheetView workbookViewId="0">
      <selection activeCell="B2" sqref="B2"/>
    </sheetView>
  </sheetViews>
  <sheetFormatPr defaultColWidth="9.140625" defaultRowHeight="12.75" x14ac:dyDescent="0.2"/>
  <cols>
    <col min="1" max="1" width="0.42578125" style="196" customWidth="1"/>
    <col min="2" max="2" width="27.42578125" style="196" customWidth="1"/>
    <col min="3" max="3" width="31.85546875" style="196" customWidth="1"/>
    <col min="4" max="4" width="15.140625" style="196" customWidth="1"/>
    <col min="5" max="6" width="0" style="199" hidden="1" customWidth="1"/>
    <col min="7" max="7" width="10.28515625" style="199" hidden="1" customWidth="1"/>
    <col min="8" max="16384" width="9.140625" style="196"/>
  </cols>
  <sheetData>
    <row r="1" spans="1:8" ht="32.25" customHeight="1" x14ac:dyDescent="0.2">
      <c r="A1" s="232" t="s">
        <v>765</v>
      </c>
      <c r="B1" s="232"/>
      <c r="C1" s="232"/>
      <c r="D1" s="232"/>
      <c r="E1" s="232"/>
      <c r="F1" s="232"/>
      <c r="G1" s="232"/>
    </row>
    <row r="3" spans="1:8" ht="15" customHeight="1" x14ac:dyDescent="0.2">
      <c r="B3" s="197" t="s">
        <v>0</v>
      </c>
      <c r="C3" s="197"/>
      <c r="D3" s="197"/>
      <c r="E3" s="198"/>
      <c r="F3" s="198"/>
      <c r="G3" s="198"/>
    </row>
    <row r="4" spans="1:8" ht="15" customHeight="1" x14ac:dyDescent="0.2">
      <c r="B4" s="197" t="s">
        <v>738</v>
      </c>
      <c r="C4" s="197"/>
      <c r="D4" s="197"/>
      <c r="E4" s="196"/>
      <c r="F4" s="196"/>
      <c r="G4" s="196"/>
    </row>
    <row r="5" spans="1:8" ht="15" customHeight="1" x14ac:dyDescent="0.2">
      <c r="B5" s="197"/>
      <c r="C5" s="197"/>
    </row>
    <row r="6" spans="1:8" ht="15" customHeight="1" x14ac:dyDescent="0.2">
      <c r="B6" s="200" t="s">
        <v>739</v>
      </c>
      <c r="C6" s="201"/>
      <c r="D6" s="201"/>
      <c r="E6" s="201"/>
      <c r="F6" s="201"/>
      <c r="G6" s="201"/>
    </row>
    <row r="7" spans="1:8" ht="48.75" customHeight="1" x14ac:dyDescent="0.2">
      <c r="B7" s="202" t="s">
        <v>152</v>
      </c>
      <c r="C7" s="203" t="s">
        <v>740</v>
      </c>
      <c r="D7" s="204" t="s">
        <v>741</v>
      </c>
      <c r="E7" s="205" t="s">
        <v>742</v>
      </c>
      <c r="F7" s="205"/>
      <c r="G7" s="205"/>
    </row>
    <row r="8" spans="1:8" ht="15.95" customHeight="1" x14ac:dyDescent="0.2">
      <c r="B8" s="206" t="s">
        <v>743</v>
      </c>
      <c r="C8" s="207"/>
      <c r="D8" s="208"/>
      <c r="E8" s="196"/>
      <c r="F8" s="196"/>
      <c r="G8" s="196"/>
      <c r="H8" s="209"/>
    </row>
    <row r="9" spans="1:8" ht="36" customHeight="1" x14ac:dyDescent="0.2">
      <c r="B9" s="210" t="s">
        <v>744</v>
      </c>
      <c r="C9" s="211" t="s">
        <v>745</v>
      </c>
      <c r="D9" s="212">
        <v>300000</v>
      </c>
      <c r="E9" s="196"/>
      <c r="F9" s="196"/>
      <c r="G9" s="196"/>
      <c r="H9" s="209"/>
    </row>
    <row r="10" spans="1:8" ht="36" customHeight="1" x14ac:dyDescent="0.2">
      <c r="B10" s="210" t="s">
        <v>746</v>
      </c>
      <c r="C10" s="211"/>
      <c r="D10" s="212"/>
      <c r="E10" s="196"/>
      <c r="F10" s="196"/>
      <c r="G10" s="196"/>
      <c r="H10" s="209"/>
    </row>
    <row r="11" spans="1:8" ht="23.25" customHeight="1" x14ac:dyDescent="0.2">
      <c r="B11" s="210" t="s">
        <v>747</v>
      </c>
      <c r="C11" s="213" t="s">
        <v>748</v>
      </c>
      <c r="D11" s="212">
        <v>610000</v>
      </c>
      <c r="E11" s="196"/>
      <c r="F11" s="196"/>
      <c r="G11" s="196"/>
      <c r="H11" s="209"/>
    </row>
    <row r="12" spans="1:8" x14ac:dyDescent="0.2">
      <c r="B12" s="210" t="s">
        <v>749</v>
      </c>
      <c r="C12" s="214">
        <v>0.02</v>
      </c>
      <c r="D12" s="212">
        <v>550000</v>
      </c>
      <c r="E12" s="196"/>
      <c r="F12" s="196"/>
      <c r="G12" s="196"/>
      <c r="H12" s="209"/>
    </row>
    <row r="13" spans="1:8" ht="23.25" customHeight="1" x14ac:dyDescent="0.2">
      <c r="B13" s="215" t="s">
        <v>750</v>
      </c>
      <c r="C13" s="216"/>
      <c r="D13" s="217">
        <f>SUM(D9:D12)</f>
        <v>1460000</v>
      </c>
      <c r="E13" s="196"/>
      <c r="F13" s="196"/>
      <c r="G13" s="196"/>
      <c r="H13" s="209"/>
    </row>
    <row r="14" spans="1:8" ht="15.95" customHeight="1" x14ac:dyDescent="0.2">
      <c r="B14" s="209"/>
      <c r="C14" s="218"/>
      <c r="D14" s="219"/>
      <c r="E14" s="196"/>
      <c r="F14" s="196"/>
      <c r="G14" s="196"/>
      <c r="H14" s="209"/>
    </row>
    <row r="15" spans="1:8" ht="17.25" customHeight="1" x14ac:dyDescent="0.2">
      <c r="B15" s="206" t="s">
        <v>751</v>
      </c>
      <c r="C15" s="220"/>
      <c r="D15" s="221">
        <v>12000</v>
      </c>
      <c r="E15" s="196"/>
      <c r="F15" s="196"/>
      <c r="G15" s="196"/>
      <c r="H15" s="209"/>
    </row>
    <row r="16" spans="1:8" ht="15.95" customHeight="1" x14ac:dyDescent="0.2">
      <c r="B16" s="222"/>
      <c r="C16" s="223"/>
      <c r="D16" s="219"/>
      <c r="E16" s="196"/>
      <c r="F16" s="196"/>
      <c r="G16" s="196"/>
      <c r="H16" s="209"/>
    </row>
    <row r="17" spans="2:9" ht="15.95" customHeight="1" x14ac:dyDescent="0.2">
      <c r="B17" s="224" t="s">
        <v>752</v>
      </c>
      <c r="C17" s="225"/>
      <c r="D17" s="219"/>
      <c r="E17" s="196"/>
      <c r="F17" s="196"/>
      <c r="G17" s="196"/>
      <c r="H17" s="209"/>
    </row>
    <row r="18" spans="2:9" ht="15.95" customHeight="1" x14ac:dyDescent="0.2">
      <c r="B18" s="209"/>
      <c r="C18" s="218"/>
      <c r="D18" s="219"/>
      <c r="E18" s="196"/>
      <c r="F18" s="196"/>
      <c r="G18" s="196"/>
      <c r="H18" s="209"/>
    </row>
    <row r="19" spans="2:9" ht="78.75" customHeight="1" x14ac:dyDescent="0.2">
      <c r="B19" s="226" t="s">
        <v>753</v>
      </c>
      <c r="C19" s="227" t="s">
        <v>754</v>
      </c>
      <c r="D19" s="219">
        <v>0</v>
      </c>
      <c r="E19" s="196"/>
      <c r="F19" s="196"/>
      <c r="G19" s="196"/>
      <c r="H19" s="209"/>
    </row>
    <row r="20" spans="2:9" ht="15.95" customHeight="1" x14ac:dyDescent="0.2">
      <c r="B20" s="222" t="s">
        <v>755</v>
      </c>
      <c r="C20" s="223"/>
      <c r="D20" s="219">
        <v>0</v>
      </c>
      <c r="E20" s="196"/>
      <c r="F20" s="196"/>
      <c r="G20" s="196"/>
      <c r="H20" s="209"/>
    </row>
    <row r="21" spans="2:9" ht="15.95" customHeight="1" x14ac:dyDescent="0.2">
      <c r="B21" s="222"/>
      <c r="C21" s="223"/>
      <c r="D21" s="219"/>
      <c r="E21" s="196"/>
      <c r="F21" s="196"/>
      <c r="G21" s="196"/>
      <c r="H21" s="209"/>
    </row>
    <row r="22" spans="2:9" ht="15.95" customHeight="1" x14ac:dyDescent="0.2">
      <c r="B22" s="206" t="s">
        <v>756</v>
      </c>
      <c r="C22" s="223"/>
      <c r="D22" s="219"/>
      <c r="E22" s="196"/>
      <c r="F22" s="196"/>
      <c r="G22" s="196"/>
      <c r="H22" s="209"/>
    </row>
    <row r="23" spans="2:9" ht="15.95" customHeight="1" x14ac:dyDescent="0.2">
      <c r="B23" s="209" t="s">
        <v>757</v>
      </c>
      <c r="C23" s="223"/>
      <c r="D23" s="219">
        <v>0</v>
      </c>
      <c r="E23" s="196"/>
      <c r="F23" s="196"/>
      <c r="G23" s="196"/>
      <c r="H23" s="209"/>
    </row>
    <row r="24" spans="2:9" ht="15.95" customHeight="1" x14ac:dyDescent="0.2">
      <c r="B24" s="209" t="s">
        <v>758</v>
      </c>
      <c r="C24" s="223"/>
      <c r="D24" s="219">
        <v>0</v>
      </c>
      <c r="E24" s="196"/>
      <c r="F24" s="196"/>
      <c r="G24" s="196"/>
      <c r="H24" s="209"/>
    </row>
    <row r="25" spans="2:9" ht="15.95" customHeight="1" x14ac:dyDescent="0.2">
      <c r="B25" s="209" t="s">
        <v>759</v>
      </c>
      <c r="C25" s="223"/>
      <c r="D25" s="219">
        <v>9000</v>
      </c>
      <c r="E25" s="196"/>
      <c r="F25" s="196"/>
      <c r="G25" s="196"/>
      <c r="H25" s="209"/>
    </row>
    <row r="26" spans="2:9" ht="15.95" customHeight="1" x14ac:dyDescent="0.2">
      <c r="B26" s="209" t="s">
        <v>760</v>
      </c>
      <c r="C26" s="223"/>
      <c r="D26" s="219">
        <v>0</v>
      </c>
      <c r="E26" s="196"/>
      <c r="F26" s="196"/>
      <c r="G26" s="196"/>
      <c r="H26" s="209"/>
    </row>
    <row r="27" spans="2:9" ht="15.95" customHeight="1" x14ac:dyDescent="0.2">
      <c r="B27" s="209" t="s">
        <v>761</v>
      </c>
      <c r="C27" s="223"/>
      <c r="D27" s="219"/>
      <c r="E27" s="196"/>
      <c r="F27" s="196"/>
      <c r="G27" s="196"/>
      <c r="H27" s="209"/>
    </row>
    <row r="28" spans="2:9" ht="15.95" customHeight="1" x14ac:dyDescent="0.2">
      <c r="B28" s="209" t="s">
        <v>762</v>
      </c>
      <c r="C28" s="223"/>
      <c r="D28" s="219">
        <v>17000</v>
      </c>
      <c r="E28" s="196"/>
      <c r="F28" s="196"/>
      <c r="G28" s="196"/>
      <c r="H28" s="209"/>
    </row>
    <row r="29" spans="2:9" ht="15.95" customHeight="1" x14ac:dyDescent="0.2">
      <c r="B29" s="222" t="s">
        <v>763</v>
      </c>
      <c r="C29" s="223"/>
      <c r="D29" s="221">
        <f>SUM(D23:D28)</f>
        <v>26000</v>
      </c>
      <c r="E29" s="196"/>
      <c r="F29" s="196"/>
      <c r="G29" s="196"/>
      <c r="H29" s="209"/>
    </row>
    <row r="30" spans="2:9" ht="15.95" customHeight="1" x14ac:dyDescent="0.2">
      <c r="B30" s="222"/>
      <c r="C30" s="223"/>
      <c r="D30" s="228"/>
      <c r="E30" s="196"/>
      <c r="F30" s="196"/>
      <c r="G30" s="196"/>
      <c r="H30" s="209"/>
    </row>
    <row r="31" spans="2:9" ht="15.95" customHeight="1" x14ac:dyDescent="0.2">
      <c r="B31" s="229" t="s">
        <v>764</v>
      </c>
      <c r="C31" s="230"/>
      <c r="D31" s="231">
        <f>D13+D15+D29</f>
        <v>1498000</v>
      </c>
      <c r="E31" s="196"/>
      <c r="F31" s="196"/>
      <c r="G31" s="196"/>
      <c r="I31" s="199">
        <f>'[1]ÖNK kötelező-nem kötelező'!AJ72+'[1]ÖNK kötelező-nem kötelező'!AK72</f>
        <v>1498000</v>
      </c>
    </row>
    <row r="32" spans="2:9" ht="15.95" customHeight="1" x14ac:dyDescent="0.2">
      <c r="E32" s="196"/>
      <c r="F32" s="196"/>
      <c r="G32" s="196"/>
    </row>
    <row r="33" s="196" customFormat="1" x14ac:dyDescent="0.2"/>
    <row r="34" s="196" customFormat="1" x14ac:dyDescent="0.2"/>
    <row r="35" s="196" customFormat="1" x14ac:dyDescent="0.2"/>
    <row r="36" s="196" customFormat="1" x14ac:dyDescent="0.2"/>
    <row r="37" s="196" customFormat="1" x14ac:dyDescent="0.2"/>
    <row r="38" s="196" customFormat="1" x14ac:dyDescent="0.2"/>
    <row r="39" s="196" customFormat="1" x14ac:dyDescent="0.2"/>
    <row r="40" s="196" customFormat="1" x14ac:dyDescent="0.2"/>
  </sheetData>
  <sheetProtection selectLockedCells="1" selectUnlockedCells="1"/>
  <mergeCells count="7">
    <mergeCell ref="B17:C17"/>
    <mergeCell ref="A1:G1"/>
    <mergeCell ref="B3:G3"/>
    <mergeCell ref="B4:D4"/>
    <mergeCell ref="B5:C5"/>
    <mergeCell ref="B6:G6"/>
    <mergeCell ref="E7:G7"/>
  </mergeCells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7</vt:i4>
      </vt:variant>
    </vt:vector>
  </HeadingPairs>
  <TitlesOfParts>
    <vt:vector size="16" baseType="lpstr">
      <vt:lpstr>éven túli kötelezettségek</vt:lpstr>
      <vt:lpstr>Önk előirányzat teljesítése</vt:lpstr>
      <vt:lpstr>P.Hivatal előir.telj.</vt:lpstr>
      <vt:lpstr>GAMESZ előir.telj.</vt:lpstr>
      <vt:lpstr>Művelődés előir.telj.</vt:lpstr>
      <vt:lpstr>Teréz Anya előir.telj.</vt:lpstr>
      <vt:lpstr>Vagyonkimutatás</vt:lpstr>
      <vt:lpstr>2024 évi állami tám</vt:lpstr>
      <vt:lpstr>közhatalmi bevételek</vt:lpstr>
      <vt:lpstr>adat</vt:lpstr>
      <vt:lpstr>'GAMESZ előir.telj.'!Nyomtatási_cím</vt:lpstr>
      <vt:lpstr>'Művelődés előir.telj.'!Nyomtatási_cím</vt:lpstr>
      <vt:lpstr>'Önk előirányzat teljesítése'!Nyomtatási_cím</vt:lpstr>
      <vt:lpstr>'P.Hivatal előir.telj.'!Nyomtatási_cím</vt:lpstr>
      <vt:lpstr>'Teréz Anya előir.telj.'!Nyomtatási_cím</vt:lpstr>
      <vt:lpstr>Vagyonkimutatás!Nyomtatási_cím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Boros Lajosné</dc:creator>
  <cp:lastModifiedBy>Szintén László</cp:lastModifiedBy>
  <dcterms:created xsi:type="dcterms:W3CDTF">2024-09-17T08:24:25Z</dcterms:created>
  <dcterms:modified xsi:type="dcterms:W3CDTF">2024-09-19T08:19:41Z</dcterms:modified>
</cp:coreProperties>
</file>